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5" i="1" l="1"/>
  <c r="I127" i="1"/>
  <c r="J127" i="1"/>
  <c r="I126" i="1"/>
  <c r="J126" i="1"/>
  <c r="E23" i="3"/>
  <c r="H10" i="1"/>
  <c r="I125" i="1"/>
  <c r="J125" i="1"/>
  <c r="H39" i="1"/>
  <c r="H60" i="1" l="1"/>
  <c r="H76" i="1"/>
  <c r="H73" i="1" s="1"/>
  <c r="E20" i="3" l="1"/>
  <c r="J108" i="1"/>
  <c r="I108" i="1"/>
  <c r="E27" i="3"/>
  <c r="I115" i="1"/>
  <c r="J115" i="1"/>
  <c r="I121" i="1"/>
  <c r="J121" i="1"/>
  <c r="F23" i="3" l="1"/>
  <c r="G23" i="3"/>
  <c r="J119" i="1"/>
  <c r="I119" i="1"/>
  <c r="H23" i="1"/>
  <c r="J61" i="1" l="1"/>
  <c r="I61" i="1"/>
  <c r="J28" i="1" l="1"/>
  <c r="J27" i="1" s="1"/>
  <c r="I28" i="1"/>
  <c r="I27" i="1" s="1"/>
  <c r="J25" i="1"/>
  <c r="I25" i="1"/>
  <c r="J26" i="1"/>
  <c r="I26" i="1"/>
  <c r="H91" i="1"/>
  <c r="J23" i="1" l="1"/>
  <c r="I23" i="1"/>
  <c r="E25" i="3"/>
  <c r="E21" i="3"/>
  <c r="E18" i="3"/>
  <c r="H100" i="1"/>
  <c r="E11" i="3" s="1"/>
  <c r="J107" i="1"/>
  <c r="J110" i="1"/>
  <c r="J112" i="1"/>
  <c r="J114" i="1"/>
  <c r="J116" i="1"/>
  <c r="J118" i="1"/>
  <c r="J120" i="1"/>
  <c r="I107" i="1"/>
  <c r="I110" i="1"/>
  <c r="I112" i="1"/>
  <c r="I114" i="1"/>
  <c r="I116" i="1"/>
  <c r="I118" i="1"/>
  <c r="I120" i="1"/>
  <c r="J106" i="1"/>
  <c r="I106" i="1"/>
  <c r="J93" i="1"/>
  <c r="J91" i="1" s="1"/>
  <c r="I93" i="1"/>
  <c r="I91" i="1" s="1"/>
  <c r="J79" i="1"/>
  <c r="I79" i="1"/>
  <c r="J77" i="1"/>
  <c r="I77" i="1"/>
  <c r="J70" i="1"/>
  <c r="J71" i="1"/>
  <c r="J72" i="1"/>
  <c r="I70" i="1"/>
  <c r="I71" i="1"/>
  <c r="I72" i="1"/>
  <c r="J69" i="1"/>
  <c r="I69" i="1"/>
  <c r="H67" i="1"/>
  <c r="J63" i="1"/>
  <c r="J60" i="1" s="1"/>
  <c r="I63" i="1"/>
  <c r="I60" i="1" s="1"/>
  <c r="H57" i="1"/>
  <c r="J40" i="1"/>
  <c r="J39" i="1" s="1"/>
  <c r="I40" i="1"/>
  <c r="I39" i="1" s="1"/>
  <c r="J105" i="1" l="1"/>
  <c r="J100" i="1" s="1"/>
  <c r="G11" i="3" s="1"/>
  <c r="I105" i="1"/>
  <c r="I100" i="1" s="1"/>
  <c r="F11" i="3" s="1"/>
  <c r="J76" i="1"/>
  <c r="F20" i="3"/>
  <c r="F18" i="3" s="1"/>
  <c r="G20" i="3"/>
  <c r="G18" i="3" s="1"/>
  <c r="G27" i="3"/>
  <c r="G25" i="3" s="1"/>
  <c r="F27" i="3"/>
  <c r="F25" i="3" s="1"/>
  <c r="F21" i="3"/>
  <c r="I76" i="1"/>
  <c r="G21" i="3"/>
  <c r="E16" i="3"/>
  <c r="I22" i="1"/>
  <c r="H22" i="1"/>
  <c r="H17" i="1" s="1"/>
  <c r="J22" i="1"/>
  <c r="J17" i="1" s="1"/>
  <c r="J67" i="1"/>
  <c r="H56" i="1"/>
  <c r="I67" i="1"/>
  <c r="I73" i="1" l="1"/>
  <c r="I57" i="1" s="1"/>
  <c r="I56" i="1" s="1"/>
  <c r="J73" i="1"/>
  <c r="J57" i="1" s="1"/>
  <c r="J56" i="1" s="1"/>
  <c r="G16" i="3"/>
  <c r="F16" i="3"/>
  <c r="I17" i="1"/>
</calcChain>
</file>

<file path=xl/sharedStrings.xml><?xml version="1.0" encoding="utf-8"?>
<sst xmlns="http://schemas.openxmlformats.org/spreadsheetml/2006/main" count="273" uniqueCount="166">
  <si>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</si>
  <si>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</si>
  <si>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</si>
  <si>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</si>
  <si>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</si>
  <si>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</si>
  <si>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</si>
  <si>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</si>
  <si>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</si>
  <si>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</si>
  <si>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</si>
  <si>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</si>
  <si>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</si>
  <si>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</si>
  <si>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</si>
  <si>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</si>
  <si>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</si>
  <si>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</si>
  <si>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</si>
  <si>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</si>
  <si>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</si>
  <si>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</si>
  <si>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</si>
  <si>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</si>
  <si>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</si>
  <si>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</si>
  <si>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</si>
  <si>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</si>
  <si>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</si>
  <si>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</si>
  <si>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</si>
  <si>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</si>
  <si>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</si>
  <si>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</si>
  <si>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</si>
  <si>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</si>
  <si>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</si>
  <si>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доходы от оказания платных услуг</t>
  </si>
  <si>
    <t>Доходы, полученные от безвозмездных поступлений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</si>
  <si>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</si>
  <si>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</si>
  <si>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</si>
  <si>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</si>
  <si>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</si>
  <si>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</si>
  <si>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</si>
  <si>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</si>
  <si>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</si>
  <si>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</si>
  <si>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</si>
  <si>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</si>
  <si>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2.0702.01107S0440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</si>
  <si>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</si>
  <si>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</si>
  <si>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</si>
  <si>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</si>
  <si>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</si>
  <si>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</si>
  <si>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</si>
  <si>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</si>
  <si>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</si>
  <si>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</si>
  <si>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</si>
  <si>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</si>
  <si>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</si>
  <si>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</si>
  <si>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</si>
  <si>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</si>
  <si>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</si>
  <si>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</si>
  <si>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</si>
  <si>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</si>
  <si>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</si>
  <si>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</si>
  <si>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</si>
  <si>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</si>
  <si>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</si>
  <si>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</si>
  <si>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</si>
  <si>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</si>
  <si>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</si>
  <si>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</si>
  <si>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</si>
  <si>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</si>
  <si>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</si>
  <si>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</si>
  <si>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</si>
  <si>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Вид поступлений муниципальному учреждению Кесовогорского района  (наименование)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</si>
  <si>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</si>
  <si>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</si>
  <si>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</si>
  <si>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</si>
  <si>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</si>
  <si>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</si>
  <si>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</si>
  <si>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</si>
  <si>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</si>
  <si>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</si>
  <si>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</si>
  <si>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</si>
  <si>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</si>
  <si>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</si>
  <si>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</si>
  <si>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</si>
  <si>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</si>
  <si>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</si>
  <si>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</si>
  <si>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</si>
  <si>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</si>
  <si>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</si>
  <si>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</si>
  <si>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</si>
  <si>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</si>
  <si>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</si>
  <si>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</si>
  <si>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</si>
  <si>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</si>
  <si>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</si>
  <si>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</si>
  <si>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</si>
  <si>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</si>
  <si>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</si>
  <si>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</si>
  <si>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</si>
  <si>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</si>
  <si>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</si>
  <si>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</si>
  <si>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</si>
  <si>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</si>
  <si>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</si>
  <si>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</si>
  <si>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</si>
  <si>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</si>
  <si>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</si>
  <si>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по ОКЕИ</t>
    </r>
  </si>
  <si>
    <t>МУНИЦИПАЛЬНОЕ  БЮДЖЕТНОЕ ДОШКОЛЬНОЕ ОБРАЗОВАТЕЛЬНОЕ  УЧРЕЖДЕНИЕ</t>
  </si>
  <si>
    <t>1.0701.9110120010</t>
  </si>
  <si>
    <t>1.0701.9110120020</t>
  </si>
  <si>
    <t>1.0701.9110110740</t>
  </si>
  <si>
    <t>4.0000.0000000932</t>
  </si>
  <si>
    <t>1.0701.0110120010</t>
  </si>
  <si>
    <t>1.0701.0110110740</t>
  </si>
  <si>
    <t>1.0701.0110120020</t>
  </si>
  <si>
    <t>4.0000.0000000032</t>
  </si>
  <si>
    <t>2.0701.0110110740</t>
  </si>
  <si>
    <t>2.0701.0110720070</t>
  </si>
  <si>
    <t>Субсидия из средств местного бюджета на обеспечение деятельности подведомственных учреждений образования</t>
  </si>
  <si>
    <t>ДЕТСКИЙ САД БЕРЕЗКА</t>
  </si>
  <si>
    <r>
      <rPr>
        <u/>
        <sz val="12"/>
        <color theme="1"/>
        <rFont val="Times New Roman"/>
        <family val="1"/>
        <charset val="204"/>
      </rPr>
      <t xml:space="preserve">Тверская область, Кесовогорский район, д. Завидовская Горка </t>
    </r>
    <r>
      <rPr>
        <sz val="12"/>
        <color theme="1"/>
        <rFont val="Times New Roman"/>
        <family val="1"/>
        <charset val="204"/>
      </rPr>
      <t xml:space="preserve"> </t>
    </r>
  </si>
  <si>
    <t>Субсидия из средств местного бюджета на обеспечение комплексной безопасности образовательных учреждений</t>
  </si>
  <si>
    <t>2.0701.0110720010</t>
  </si>
  <si>
    <t>на 2023 г.</t>
  </si>
  <si>
    <t>на 2024 г.</t>
  </si>
  <si>
    <t>на 2023 г. и плановый период 2024 и 2025 годов</t>
  </si>
  <si>
    <t>на 2025 г.</t>
  </si>
  <si>
    <r>
      <t>(на 20</t>
    </r>
    <r>
      <rPr>
        <b/>
        <u/>
        <sz val="12"/>
        <color theme="1"/>
        <rFont val="Times New Roman"/>
        <family val="1"/>
        <charset val="204"/>
      </rPr>
      <t>23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>24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25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</si>
  <si>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r>
      <t xml:space="preserve">                                             «____» ______________ 2023 г</t>
    </r>
    <r>
      <rPr>
        <sz val="10"/>
        <color theme="1"/>
        <rFont val="Times New Roman"/>
        <family val="1"/>
        <charset val="204"/>
      </rPr>
      <t>.</t>
    </r>
  </si>
  <si>
    <t>на 2024г.</t>
  </si>
  <si>
    <t>муниципальных учреждений Кесовогорского муниципального округа</t>
  </si>
  <si>
    <r>
      <t xml:space="preserve">                                 Начальник О</t>
    </r>
    <r>
      <rPr>
        <u/>
        <sz val="12"/>
        <color theme="1"/>
        <rFont val="Times New Roman"/>
        <family val="1"/>
        <charset val="204"/>
      </rPr>
      <t>тдела образования</t>
    </r>
  </si>
  <si>
    <t xml:space="preserve"> Кесовогорского муниципального округа Тверской области</t>
  </si>
  <si>
    <t>МУНИЦИПАЛЬНОГО УЧРЕЖДЕНИЯ КЕСОВОГОРСКОГО МУНИЦИПАЛЬНОГО ОКРУГА</t>
  </si>
  <si>
    <r>
      <rPr>
        <sz val="9"/>
        <color theme="1"/>
        <rFont val="Times New Roman"/>
        <family val="1"/>
        <charset val="204"/>
      </rPr>
      <t>Адрес фактического местонахождения муниципального учреждения Кесовогорского муниципального округа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КПП</t>
    </r>
  </si>
  <si>
    <t xml:space="preserve">Отдел образования Кесовогорского муниципального округа Тверской области </t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</si>
  <si>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      </t>
    </r>
  </si>
  <si>
    <t>муниципального учреждения Кесовогорского муниципального округа &lt;10&gt;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</si>
</sst>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5" fillId="2" borderId="0" xfId="0" applyFont="1" applyFill="1"/>
    <xf numFmtId="0" fontId="13" fillId="2" borderId="0" xfId="0" applyFont="1" applyFill="1" applyAlignment="1">
      <alignment horizontal="justify"/>
    </xf>
    <xf numFmtId="0" fontId="15" fillId="2" borderId="4" xfId="0" applyFont="1" applyFill="1" applyBorder="1" applyAlignment="1">
      <alignment vertical="top" wrapText="1"/>
    </xf>
    <xf numFmtId="0" fontId="15" fillId="2" borderId="5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4" fillId="2" borderId="3" xfId="1" applyFont="1" applyFill="1" applyBorder="1" applyAlignment="1" applyProtection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2" fontId="13" fillId="2" borderId="5" xfId="0" applyNumberFormat="1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left" vertical="top" wrapText="1" indent="2"/>
    </xf>
    <xf numFmtId="0" fontId="13" fillId="2" borderId="18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right"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justify" vertical="top" wrapText="1"/>
    </xf>
    <xf numFmtId="2" fontId="13" fillId="2" borderId="3" xfId="0" applyNumberFormat="1" applyFont="1" applyFill="1" applyBorder="1" applyAlignment="1">
      <alignment horizontal="right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wrapText="1"/>
    </xf>
    <xf numFmtId="0" fontId="17" fillId="2" borderId="0" xfId="1" applyFont="1" applyFill="1" applyAlignment="1" applyProtection="1">
      <alignment wrapText="1"/>
    </xf>
    <xf numFmtId="0" fontId="18" fillId="2" borderId="0" xfId="0" applyFont="1" applyFill="1"/>
    <xf numFmtId="0" fontId="16" fillId="2" borderId="0" xfId="0" applyFont="1" applyFill="1" applyAlignment="1">
      <alignment horizontal="justify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justify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7" fillId="2" borderId="2" xfId="1" applyFont="1" applyFill="1" applyBorder="1" applyAlignment="1" applyProtection="1">
      <alignment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right" vertical="top" wrapText="1"/>
    </xf>
    <xf numFmtId="0" fontId="10" fillId="2" borderId="1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2"/>
    </xf>
    <xf numFmtId="0" fontId="10" fillId="2" borderId="27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7" fillId="2" borderId="4" xfId="1" applyFont="1" applyFill="1" applyBorder="1" applyAlignment="1" applyProtection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2" fontId="10" fillId="2" borderId="5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 indent="2"/>
    </xf>
    <xf numFmtId="0" fontId="10" fillId="2" borderId="1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2" fontId="10" fillId="2" borderId="19" xfId="0" applyNumberFormat="1" applyFont="1" applyFill="1" applyBorder="1" applyAlignment="1">
      <alignment horizontal="right" vertical="top" wrapText="1"/>
    </xf>
    <xf numFmtId="2" fontId="10" fillId="2" borderId="17" xfId="0" applyNumberFormat="1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 indent="4"/>
    </xf>
    <xf numFmtId="2" fontId="18" fillId="2" borderId="0" xfId="0" applyNumberFormat="1" applyFont="1" applyFill="1"/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2" fontId="10" fillId="2" borderId="0" xfId="0" applyNumberFormat="1" applyFont="1" applyFill="1" applyBorder="1" applyAlignment="1">
      <alignment horizontal="right" vertical="top" wrapText="1"/>
    </xf>
    <xf numFmtId="0" fontId="1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9" fillId="2" borderId="3" xfId="0" applyNumberFormat="1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horizontal="right" vertical="top" wrapText="1"/>
    </xf>
    <xf numFmtId="2" fontId="10" fillId="2" borderId="2" xfId="0" applyNumberFormat="1" applyFont="1" applyFill="1" applyBorder="1" applyAlignment="1">
      <alignment horizontal="right" vertical="top" wrapText="1"/>
    </xf>
    <xf numFmtId="0" fontId="10" fillId="2" borderId="21" xfId="0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2" fontId="10" fillId="2" borderId="6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7" fillId="2" borderId="6" xfId="1" applyFont="1" applyFill="1" applyBorder="1" applyAlignment="1" applyProtection="1">
      <alignment horizontal="center" vertical="top" wrapText="1"/>
    </xf>
    <xf numFmtId="0" fontId="17" fillId="2" borderId="4" xfId="1" applyFont="1" applyFill="1" applyBorder="1" applyAlignment="1" applyProtection="1">
      <alignment horizontal="center" vertical="top" wrapText="1"/>
    </xf>
    <xf numFmtId="0" fontId="17" fillId="2" borderId="14" xfId="1" applyFont="1" applyFill="1" applyBorder="1" applyAlignment="1" applyProtection="1">
      <alignment horizontal="center" vertical="top" wrapText="1"/>
    </xf>
    <xf numFmtId="0" fontId="10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7" fillId="2" borderId="10" xfId="1" applyFont="1" applyFill="1" applyBorder="1" applyAlignment="1" applyProtection="1">
      <alignment horizontal="center" vertical="top" wrapText="1"/>
    </xf>
    <xf numFmtId="0" fontId="18" fillId="2" borderId="11" xfId="0" applyFont="1" applyFill="1" applyBorder="1"/>
    <xf numFmtId="0" fontId="10" fillId="2" borderId="10" xfId="0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right" vertical="top" wrapText="1"/>
    </xf>
    <xf numFmtId="0" fontId="18" fillId="2" borderId="25" xfId="0" applyFont="1" applyFill="1" applyBorder="1"/>
    <xf numFmtId="0" fontId="2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left" wrapText="1"/>
    </xf>
    <xf numFmtId="0" fontId="13" fillId="2" borderId="0" xfId="0" applyFont="1" applyFill="1" applyAlignment="1">
      <alignment horizontal="center"/>
    </xf>
    <xf numFmtId="0" fontId="14" fillId="2" borderId="0" xfId="1" applyFont="1" applyFill="1" applyAlignment="1" applyProtection="1">
      <alignment horizontal="center"/>
    </xf>
    <xf numFmtId="0" fontId="17" fillId="2" borderId="8" xfId="1" applyFont="1" applyFill="1" applyBorder="1" applyAlignment="1" applyProtection="1">
      <alignment horizontal="left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3"/>
  <sheetViews>
    <sheetView tabSelected="1" workbookViewId="0">
      <selection activeCell="L123" sqref="L123"/>
    </sheetView>
  </sheetViews>
  <sheetFormatPr defaultRowHeight="12.75" x14ac:dyDescent="0.2"/>
  <cols>
    <col min="1" max="1" width="0.140625" style="54" customWidth="1"/>
    <col min="2" max="2" width="42" style="54" customWidth="1"/>
    <col min="3" max="3" width="8.28515625" style="54" customWidth="1"/>
    <col min="4" max="4" width="20.28515625" style="54" customWidth="1"/>
    <col min="5" max="5" width="8.28515625" style="54" customWidth="1"/>
    <col min="6" max="6" width="7.140625" style="54" customWidth="1"/>
    <col min="7" max="7" width="5.85546875" style="54" customWidth="1"/>
    <col min="8" max="8" width="14.5703125" style="54" customWidth="1"/>
    <col min="9" max="9" width="15.42578125" style="54" customWidth="1"/>
    <col min="10" max="10" width="14.7109375" style="54" customWidth="1"/>
    <col min="11" max="12" width="9.140625" style="54"/>
    <col min="13" max="13" width="10.5703125" style="54" bestFit="1" customWidth="1"/>
    <col min="14" max="16384" width="9.140625" style="54"/>
  </cols>
  <sheetData>
    <row r="1" spans="2:10" x14ac:dyDescent="0.2">
      <c r="B1" s="121" t="s">
        <v>17</v>
      </c>
      <c r="C1" s="121"/>
      <c r="D1" s="121"/>
      <c r="E1" s="121"/>
      <c r="F1" s="121"/>
      <c r="G1" s="121"/>
      <c r="H1" s="121"/>
      <c r="I1" s="121"/>
      <c r="J1" s="121"/>
    </row>
    <row r="2" spans="2:10" ht="13.5" thickBot="1" x14ac:dyDescent="0.25">
      <c r="B2" s="59"/>
    </row>
    <row r="3" spans="2:10" ht="15.75" customHeight="1" x14ac:dyDescent="0.2">
      <c r="B3" s="60" t="s">
        <v>18</v>
      </c>
      <c r="C3" s="119" t="s">
        <v>20</v>
      </c>
      <c r="D3" s="129" t="s">
        <v>21</v>
      </c>
      <c r="E3" s="129" t="s">
        <v>22</v>
      </c>
      <c r="F3" s="142" t="s">
        <v>23</v>
      </c>
      <c r="G3" s="129" t="s">
        <v>24</v>
      </c>
      <c r="H3" s="132" t="s">
        <v>25</v>
      </c>
      <c r="I3" s="133"/>
      <c r="J3" s="127"/>
    </row>
    <row r="4" spans="2:10" ht="15.75" customHeight="1" x14ac:dyDescent="0.2">
      <c r="B4" s="61" t="s">
        <v>19</v>
      </c>
      <c r="C4" s="140"/>
      <c r="D4" s="130"/>
      <c r="E4" s="130"/>
      <c r="F4" s="143"/>
      <c r="G4" s="130"/>
      <c r="H4" s="134" t="s">
        <v>26</v>
      </c>
      <c r="I4" s="135"/>
      <c r="J4" s="136"/>
    </row>
    <row r="5" spans="2:10" ht="16.5" customHeight="1" thickBot="1" x14ac:dyDescent="0.25">
      <c r="B5" s="62"/>
      <c r="C5" s="140"/>
      <c r="D5" s="130"/>
      <c r="E5" s="130"/>
      <c r="F5" s="143"/>
      <c r="G5" s="130"/>
      <c r="H5" s="137" t="s">
        <v>27</v>
      </c>
      <c r="I5" s="138"/>
      <c r="J5" s="139"/>
    </row>
    <row r="6" spans="2:10" x14ac:dyDescent="0.2">
      <c r="B6" s="62"/>
      <c r="C6" s="140"/>
      <c r="D6" s="130"/>
      <c r="E6" s="130"/>
      <c r="F6" s="143"/>
      <c r="G6" s="130"/>
      <c r="H6" s="63" t="s">
        <v>151</v>
      </c>
      <c r="I6" s="63" t="s">
        <v>157</v>
      </c>
      <c r="J6" s="63" t="s">
        <v>154</v>
      </c>
    </row>
    <row r="7" spans="2:10" ht="89.25" customHeight="1" thickBot="1" x14ac:dyDescent="0.25">
      <c r="B7" s="64"/>
      <c r="C7" s="141"/>
      <c r="D7" s="131"/>
      <c r="E7" s="131"/>
      <c r="F7" s="143"/>
      <c r="G7" s="131"/>
      <c r="H7" s="65" t="s">
        <v>28</v>
      </c>
      <c r="I7" s="65" t="s">
        <v>86</v>
      </c>
      <c r="J7" s="65" t="s">
        <v>29</v>
      </c>
    </row>
    <row r="8" spans="2:10" ht="13.5" thickBot="1" x14ac:dyDescent="0.25">
      <c r="B8" s="66">
        <v>1</v>
      </c>
      <c r="C8" s="67">
        <v>2</v>
      </c>
      <c r="D8" s="67">
        <v>3</v>
      </c>
      <c r="E8" s="68">
        <v>4</v>
      </c>
      <c r="F8" s="69">
        <v>5</v>
      </c>
      <c r="G8" s="67">
        <v>6</v>
      </c>
      <c r="H8" s="67">
        <v>7</v>
      </c>
      <c r="I8" s="67">
        <v>9</v>
      </c>
      <c r="J8" s="67">
        <v>10</v>
      </c>
    </row>
    <row r="9" spans="2:10" ht="26.25" thickBot="1" x14ac:dyDescent="0.25">
      <c r="B9" s="70" t="s">
        <v>87</v>
      </c>
      <c r="C9" s="71"/>
      <c r="D9" s="71"/>
      <c r="E9" s="72"/>
      <c r="F9" s="73"/>
      <c r="G9" s="71"/>
      <c r="H9" s="71"/>
      <c r="I9" s="71"/>
      <c r="J9" s="71"/>
    </row>
    <row r="10" spans="2:10" ht="26.25" thickBot="1" x14ac:dyDescent="0.25">
      <c r="B10" s="74" t="s">
        <v>30</v>
      </c>
      <c r="C10" s="67">
        <v>1</v>
      </c>
      <c r="D10" s="71"/>
      <c r="E10" s="68" t="s">
        <v>31</v>
      </c>
      <c r="F10" s="69" t="s">
        <v>31</v>
      </c>
      <c r="G10" s="71"/>
      <c r="H10" s="75">
        <f>H11+H13+H14+H15+H12</f>
        <v>93639.06</v>
      </c>
      <c r="I10" s="75"/>
      <c r="J10" s="75"/>
    </row>
    <row r="11" spans="2:10" ht="13.5" thickBot="1" x14ac:dyDescent="0.25">
      <c r="B11" s="70"/>
      <c r="C11" s="67"/>
      <c r="D11" s="71"/>
      <c r="E11" s="68"/>
      <c r="F11" s="69"/>
      <c r="G11" s="71"/>
      <c r="H11" s="75"/>
      <c r="I11" s="75"/>
      <c r="J11" s="75"/>
    </row>
    <row r="12" spans="2:10" ht="13.5" thickBot="1" x14ac:dyDescent="0.25">
      <c r="B12" s="70"/>
      <c r="C12" s="67"/>
      <c r="D12" s="105" t="s">
        <v>139</v>
      </c>
      <c r="E12" s="104"/>
      <c r="F12" s="69"/>
      <c r="G12" s="105"/>
      <c r="H12" s="106">
        <v>2244.1799999999998</v>
      </c>
      <c r="I12" s="75"/>
      <c r="J12" s="75"/>
    </row>
    <row r="13" spans="2:10" ht="13.5" thickBot="1" x14ac:dyDescent="0.25">
      <c r="B13" s="70"/>
      <c r="C13" s="67"/>
      <c r="D13" s="71" t="s">
        <v>137</v>
      </c>
      <c r="E13" s="68"/>
      <c r="F13" s="69"/>
      <c r="G13" s="71"/>
      <c r="H13" s="106">
        <v>91394.880000000005</v>
      </c>
      <c r="I13" s="75"/>
      <c r="J13" s="75"/>
    </row>
    <row r="14" spans="2:10" ht="13.5" hidden="1" thickBot="1" x14ac:dyDescent="0.25">
      <c r="B14" s="70"/>
      <c r="C14" s="67"/>
      <c r="D14" s="71" t="s">
        <v>138</v>
      </c>
      <c r="E14" s="68"/>
      <c r="F14" s="69"/>
      <c r="G14" s="71"/>
      <c r="H14" s="75">
        <v>0</v>
      </c>
      <c r="I14" s="75"/>
      <c r="J14" s="75"/>
    </row>
    <row r="15" spans="2:10" ht="13.5" thickBot="1" x14ac:dyDescent="0.25">
      <c r="B15" s="70"/>
      <c r="C15" s="67"/>
      <c r="D15" s="71"/>
      <c r="E15" s="68"/>
      <c r="F15" s="69"/>
      <c r="G15" s="71"/>
      <c r="H15" s="75"/>
      <c r="I15" s="75"/>
      <c r="J15" s="75"/>
    </row>
    <row r="16" spans="2:10" ht="26.25" thickBot="1" x14ac:dyDescent="0.25">
      <c r="B16" s="74" t="s">
        <v>32</v>
      </c>
      <c r="C16" s="67">
        <v>2</v>
      </c>
      <c r="D16" s="71"/>
      <c r="E16" s="68" t="s">
        <v>31</v>
      </c>
      <c r="F16" s="69" t="s">
        <v>31</v>
      </c>
      <c r="G16" s="71"/>
      <c r="H16" s="75"/>
      <c r="I16" s="75"/>
      <c r="J16" s="75"/>
    </row>
    <row r="17" spans="2:10" ht="13.5" thickBot="1" x14ac:dyDescent="0.25">
      <c r="B17" s="70" t="s">
        <v>33</v>
      </c>
      <c r="C17" s="67">
        <v>1000</v>
      </c>
      <c r="D17" s="67" t="s">
        <v>31</v>
      </c>
      <c r="E17" s="68" t="s">
        <v>31</v>
      </c>
      <c r="F17" s="69" t="s">
        <v>31</v>
      </c>
      <c r="G17" s="67" t="s">
        <v>31</v>
      </c>
      <c r="H17" s="75">
        <f>H22+H39</f>
        <v>1790250</v>
      </c>
      <c r="I17" s="75">
        <f>I22+I39</f>
        <v>1740250</v>
      </c>
      <c r="J17" s="75">
        <f>J22+J39</f>
        <v>1740250</v>
      </c>
    </row>
    <row r="18" spans="2:10" x14ac:dyDescent="0.2">
      <c r="B18" s="76" t="s">
        <v>5</v>
      </c>
      <c r="C18" s="119">
        <v>1100</v>
      </c>
      <c r="D18" s="117"/>
      <c r="E18" s="144">
        <v>120</v>
      </c>
      <c r="F18" s="146">
        <v>121</v>
      </c>
      <c r="G18" s="127" t="s">
        <v>31</v>
      </c>
      <c r="H18" s="111"/>
      <c r="I18" s="111"/>
      <c r="J18" s="111"/>
    </row>
    <row r="19" spans="2:10" ht="13.5" thickBot="1" x14ac:dyDescent="0.25">
      <c r="B19" s="70" t="s">
        <v>34</v>
      </c>
      <c r="C19" s="120"/>
      <c r="D19" s="118"/>
      <c r="E19" s="145"/>
      <c r="F19" s="147"/>
      <c r="G19" s="139"/>
      <c r="H19" s="112"/>
      <c r="I19" s="112"/>
      <c r="J19" s="112"/>
    </row>
    <row r="20" spans="2:10" ht="13.5" thickBot="1" x14ac:dyDescent="0.25">
      <c r="B20" s="70" t="s">
        <v>5</v>
      </c>
      <c r="C20" s="67">
        <v>1110</v>
      </c>
      <c r="D20" s="71"/>
      <c r="E20" s="72"/>
      <c r="F20" s="73"/>
      <c r="G20" s="71"/>
      <c r="H20" s="75"/>
      <c r="I20" s="75"/>
      <c r="J20" s="75"/>
    </row>
    <row r="21" spans="2:10" ht="13.5" thickBot="1" x14ac:dyDescent="0.25">
      <c r="B21" s="70"/>
      <c r="C21" s="67"/>
      <c r="D21" s="71"/>
      <c r="E21" s="72"/>
      <c r="F21" s="73"/>
      <c r="G21" s="71"/>
      <c r="H21" s="75"/>
      <c r="I21" s="75"/>
      <c r="J21" s="75"/>
    </row>
    <row r="22" spans="2:10" ht="33" customHeight="1" thickBot="1" x14ac:dyDescent="0.25">
      <c r="B22" s="70" t="s">
        <v>35</v>
      </c>
      <c r="C22" s="67">
        <v>1200</v>
      </c>
      <c r="D22" s="71"/>
      <c r="E22" s="77">
        <v>130</v>
      </c>
      <c r="F22" s="78">
        <v>131</v>
      </c>
      <c r="G22" s="71"/>
      <c r="H22" s="75">
        <f>H23+H27</f>
        <v>1737000</v>
      </c>
      <c r="I22" s="75">
        <f>I23+I27</f>
        <v>1737000</v>
      </c>
      <c r="J22" s="75">
        <f>J23+J27</f>
        <v>1737000</v>
      </c>
    </row>
    <row r="23" spans="2:10" ht="67.5" customHeight="1" thickBot="1" x14ac:dyDescent="0.25">
      <c r="B23" s="70" t="s">
        <v>36</v>
      </c>
      <c r="C23" s="67">
        <v>1210</v>
      </c>
      <c r="D23" s="71"/>
      <c r="E23" s="77">
        <v>130</v>
      </c>
      <c r="F23" s="78">
        <v>131</v>
      </c>
      <c r="G23" s="67" t="s">
        <v>31</v>
      </c>
      <c r="H23" s="75">
        <f>H24+H25+H26</f>
        <v>1637000</v>
      </c>
      <c r="I23" s="75">
        <f t="shared" ref="I23:J23" si="0">I24+I25+I26</f>
        <v>1637000</v>
      </c>
      <c r="J23" s="75">
        <f t="shared" si="0"/>
        <v>1637000</v>
      </c>
    </row>
    <row r="24" spans="2:10" ht="14.25" customHeight="1" thickBot="1" x14ac:dyDescent="0.25">
      <c r="B24" s="70"/>
      <c r="C24" s="71"/>
      <c r="D24" s="71"/>
      <c r="E24" s="77"/>
      <c r="F24" s="78"/>
      <c r="G24" s="71"/>
      <c r="H24" s="75"/>
      <c r="I24" s="75"/>
      <c r="J24" s="75"/>
    </row>
    <row r="25" spans="2:10" ht="54.75" customHeight="1" thickBot="1" x14ac:dyDescent="0.25">
      <c r="B25" s="70" t="s">
        <v>146</v>
      </c>
      <c r="C25" s="71"/>
      <c r="D25" s="71" t="s">
        <v>142</v>
      </c>
      <c r="E25" s="77">
        <v>130</v>
      </c>
      <c r="F25" s="78">
        <v>131</v>
      </c>
      <c r="G25" s="71"/>
      <c r="H25" s="106">
        <v>947000</v>
      </c>
      <c r="I25" s="106">
        <f>H25</f>
        <v>947000</v>
      </c>
      <c r="J25" s="106">
        <f>H25</f>
        <v>947000</v>
      </c>
    </row>
    <row r="26" spans="2:10" ht="153.75" customHeight="1" thickBot="1" x14ac:dyDescent="0.25">
      <c r="B26" s="70" t="s">
        <v>47</v>
      </c>
      <c r="C26" s="71"/>
      <c r="D26" s="71" t="s">
        <v>141</v>
      </c>
      <c r="E26" s="77">
        <v>130</v>
      </c>
      <c r="F26" s="78">
        <v>131</v>
      </c>
      <c r="G26" s="71"/>
      <c r="H26" s="106">
        <v>690000</v>
      </c>
      <c r="I26" s="75">
        <f>H26</f>
        <v>690000</v>
      </c>
      <c r="J26" s="75">
        <f>H26</f>
        <v>690000</v>
      </c>
    </row>
    <row r="27" spans="2:10" ht="13.5" thickBot="1" x14ac:dyDescent="0.25">
      <c r="B27" s="70" t="s">
        <v>37</v>
      </c>
      <c r="C27" s="71"/>
      <c r="D27" s="71"/>
      <c r="E27" s="77">
        <v>130</v>
      </c>
      <c r="F27" s="78">
        <v>131</v>
      </c>
      <c r="G27" s="71"/>
      <c r="H27" s="106">
        <v>100000</v>
      </c>
      <c r="I27" s="106">
        <f t="shared" ref="I27:J27" si="1">I28+I29+I30</f>
        <v>100000</v>
      </c>
      <c r="J27" s="106">
        <f t="shared" si="1"/>
        <v>100000</v>
      </c>
    </row>
    <row r="28" spans="2:10" ht="26.25" thickBot="1" x14ac:dyDescent="0.25">
      <c r="B28" s="79" t="s">
        <v>38</v>
      </c>
      <c r="C28" s="71"/>
      <c r="D28" s="71" t="s">
        <v>143</v>
      </c>
      <c r="E28" s="77">
        <v>130</v>
      </c>
      <c r="F28" s="80">
        <v>131</v>
      </c>
      <c r="G28" s="71"/>
      <c r="H28" s="106">
        <v>100000</v>
      </c>
      <c r="I28" s="106">
        <f>H28</f>
        <v>100000</v>
      </c>
      <c r="J28" s="106">
        <f>H28</f>
        <v>100000</v>
      </c>
    </row>
    <row r="29" spans="2:10" ht="26.25" hidden="1" thickBot="1" x14ac:dyDescent="0.25">
      <c r="B29" s="79" t="s">
        <v>39</v>
      </c>
      <c r="C29" s="71"/>
      <c r="D29" s="71" t="s">
        <v>40</v>
      </c>
      <c r="E29" s="77">
        <v>130</v>
      </c>
      <c r="F29" s="78">
        <v>131</v>
      </c>
      <c r="G29" s="71"/>
      <c r="H29" s="75"/>
      <c r="I29" s="75"/>
      <c r="J29" s="75"/>
    </row>
    <row r="30" spans="2:10" ht="26.25" hidden="1" thickBot="1" x14ac:dyDescent="0.25">
      <c r="B30" s="79" t="s">
        <v>41</v>
      </c>
      <c r="C30" s="71"/>
      <c r="D30" s="71" t="s">
        <v>42</v>
      </c>
      <c r="E30" s="77">
        <v>130</v>
      </c>
      <c r="F30" s="78">
        <v>131</v>
      </c>
      <c r="G30" s="71"/>
      <c r="H30" s="75"/>
      <c r="I30" s="75"/>
      <c r="J30" s="75"/>
    </row>
    <row r="31" spans="2:10" ht="26.25" thickBot="1" x14ac:dyDescent="0.25">
      <c r="B31" s="70" t="s">
        <v>43</v>
      </c>
      <c r="C31" s="67">
        <v>1300</v>
      </c>
      <c r="D31" s="71"/>
      <c r="E31" s="77">
        <v>140</v>
      </c>
      <c r="F31" s="73"/>
      <c r="G31" s="67" t="s">
        <v>31</v>
      </c>
      <c r="H31" s="75"/>
      <c r="I31" s="75"/>
      <c r="J31" s="75"/>
    </row>
    <row r="32" spans="2:10" ht="13.5" thickBot="1" x14ac:dyDescent="0.25">
      <c r="B32" s="70" t="s">
        <v>5</v>
      </c>
      <c r="C32" s="67">
        <v>1310</v>
      </c>
      <c r="D32" s="71"/>
      <c r="E32" s="77">
        <v>140</v>
      </c>
      <c r="F32" s="73"/>
      <c r="G32" s="71"/>
      <c r="H32" s="75"/>
      <c r="I32" s="75"/>
      <c r="J32" s="75"/>
    </row>
    <row r="33" spans="2:10" ht="13.5" thickBot="1" x14ac:dyDescent="0.25">
      <c r="B33" s="79" t="s">
        <v>8</v>
      </c>
      <c r="C33" s="71"/>
      <c r="D33" s="71"/>
      <c r="E33" s="72"/>
      <c r="F33" s="73"/>
      <c r="G33" s="71"/>
      <c r="H33" s="75"/>
      <c r="I33" s="75"/>
      <c r="J33" s="75"/>
    </row>
    <row r="34" spans="2:10" ht="13.5" thickBot="1" x14ac:dyDescent="0.25">
      <c r="B34" s="70" t="s">
        <v>44</v>
      </c>
      <c r="C34" s="67">
        <v>1400</v>
      </c>
      <c r="D34" s="71"/>
      <c r="E34" s="77">
        <v>150</v>
      </c>
      <c r="F34" s="73"/>
      <c r="G34" s="67" t="s">
        <v>31</v>
      </c>
      <c r="H34" s="75"/>
      <c r="I34" s="75"/>
      <c r="J34" s="75"/>
    </row>
    <row r="35" spans="2:10" ht="13.5" thickBot="1" x14ac:dyDescent="0.25">
      <c r="B35" s="70" t="s">
        <v>5</v>
      </c>
      <c r="C35" s="67">
        <v>1410</v>
      </c>
      <c r="D35" s="71"/>
      <c r="E35" s="77">
        <v>150</v>
      </c>
      <c r="F35" s="73"/>
      <c r="G35" s="71"/>
      <c r="H35" s="75"/>
      <c r="I35" s="75"/>
      <c r="J35" s="75"/>
    </row>
    <row r="36" spans="2:10" ht="13.5" thickBot="1" x14ac:dyDescent="0.25">
      <c r="B36" s="79" t="s">
        <v>8</v>
      </c>
      <c r="C36" s="71"/>
      <c r="D36" s="71"/>
      <c r="E36" s="72"/>
      <c r="F36" s="73"/>
      <c r="G36" s="71"/>
      <c r="H36" s="75"/>
      <c r="I36" s="75"/>
      <c r="J36" s="75"/>
    </row>
    <row r="37" spans="2:10" ht="13.5" thickBot="1" x14ac:dyDescent="0.25">
      <c r="B37" s="70" t="s">
        <v>45</v>
      </c>
      <c r="C37" s="67">
        <v>1500</v>
      </c>
      <c r="D37" s="71"/>
      <c r="E37" s="77">
        <v>180</v>
      </c>
      <c r="F37" s="73"/>
      <c r="G37" s="67" t="s">
        <v>31</v>
      </c>
      <c r="H37" s="75"/>
      <c r="I37" s="75"/>
      <c r="J37" s="75"/>
    </row>
    <row r="38" spans="2:10" ht="13.5" thickBot="1" x14ac:dyDescent="0.25">
      <c r="B38" s="70" t="s">
        <v>5</v>
      </c>
      <c r="C38" s="71"/>
      <c r="D38" s="71"/>
      <c r="E38" s="72"/>
      <c r="F38" s="73"/>
      <c r="G38" s="71"/>
      <c r="H38" s="75"/>
      <c r="I38" s="75"/>
      <c r="J38" s="75"/>
    </row>
    <row r="39" spans="2:10" ht="13.5" thickBot="1" x14ac:dyDescent="0.25">
      <c r="B39" s="70" t="s">
        <v>46</v>
      </c>
      <c r="C39" s="67">
        <v>1510</v>
      </c>
      <c r="D39" s="71"/>
      <c r="E39" s="81">
        <v>150</v>
      </c>
      <c r="F39" s="69">
        <v>152</v>
      </c>
      <c r="G39" s="71"/>
      <c r="H39" s="75">
        <f>H40+H41+H42+H43+H44+H45</f>
        <v>53250</v>
      </c>
      <c r="I39" s="75">
        <f t="shared" ref="I39:J39" si="2">I40+I41+I42+I43+I44+I45</f>
        <v>3250</v>
      </c>
      <c r="J39" s="75">
        <f t="shared" si="2"/>
        <v>3250</v>
      </c>
    </row>
    <row r="40" spans="2:10" ht="118.5" customHeight="1" thickBot="1" x14ac:dyDescent="0.25">
      <c r="B40" s="70" t="s">
        <v>47</v>
      </c>
      <c r="C40" s="67"/>
      <c r="D40" s="71" t="s">
        <v>144</v>
      </c>
      <c r="E40" s="81">
        <v>150</v>
      </c>
      <c r="F40" s="69">
        <v>152</v>
      </c>
      <c r="G40" s="71"/>
      <c r="H40" s="106">
        <v>3250</v>
      </c>
      <c r="I40" s="75">
        <f>H40</f>
        <v>3250</v>
      </c>
      <c r="J40" s="75">
        <f>H40</f>
        <v>3250</v>
      </c>
    </row>
    <row r="41" spans="2:10" ht="43.5" customHeight="1" thickBot="1" x14ac:dyDescent="0.25">
      <c r="B41" s="70" t="s">
        <v>149</v>
      </c>
      <c r="C41" s="67"/>
      <c r="D41" s="71" t="s">
        <v>150</v>
      </c>
      <c r="E41" s="81">
        <v>150</v>
      </c>
      <c r="F41" s="69">
        <v>152</v>
      </c>
      <c r="G41" s="71"/>
      <c r="H41" s="75"/>
      <c r="I41" s="75"/>
      <c r="J41" s="75"/>
    </row>
    <row r="42" spans="2:10" ht="39" hidden="1" thickBot="1" x14ac:dyDescent="0.25">
      <c r="B42" s="70" t="s">
        <v>48</v>
      </c>
      <c r="C42" s="67"/>
      <c r="D42" s="71" t="s">
        <v>49</v>
      </c>
      <c r="E42" s="81">
        <v>150</v>
      </c>
      <c r="F42" s="69">
        <v>152</v>
      </c>
      <c r="G42" s="71"/>
      <c r="H42" s="75"/>
      <c r="I42" s="75"/>
      <c r="J42" s="75"/>
    </row>
    <row r="43" spans="2:10" ht="54.75" hidden="1" customHeight="1" thickBot="1" x14ac:dyDescent="0.25">
      <c r="B43" s="70" t="s">
        <v>50</v>
      </c>
      <c r="C43" s="67"/>
      <c r="D43" s="71" t="s">
        <v>145</v>
      </c>
      <c r="E43" s="81">
        <v>150</v>
      </c>
      <c r="F43" s="69">
        <v>152</v>
      </c>
      <c r="G43" s="71"/>
      <c r="H43" s="75">
        <v>0</v>
      </c>
      <c r="I43" s="75">
        <v>0</v>
      </c>
      <c r="J43" s="75">
        <v>0</v>
      </c>
    </row>
    <row r="44" spans="2:10" ht="65.25" hidden="1" customHeight="1" thickBot="1" x14ac:dyDescent="0.25">
      <c r="B44" s="70" t="s">
        <v>149</v>
      </c>
      <c r="C44" s="67"/>
      <c r="D44" s="71" t="s">
        <v>150</v>
      </c>
      <c r="E44" s="81">
        <v>150</v>
      </c>
      <c r="F44" s="69">
        <v>152</v>
      </c>
      <c r="G44" s="82"/>
      <c r="H44" s="75"/>
      <c r="I44" s="75"/>
      <c r="J44" s="75"/>
    </row>
    <row r="45" spans="2:10" ht="42" customHeight="1" thickBot="1" x14ac:dyDescent="0.25">
      <c r="B45" s="70" t="s">
        <v>50</v>
      </c>
      <c r="C45" s="67"/>
      <c r="D45" s="71" t="s">
        <v>145</v>
      </c>
      <c r="E45" s="81">
        <v>150</v>
      </c>
      <c r="F45" s="69">
        <v>152</v>
      </c>
      <c r="G45" s="82"/>
      <c r="H45" s="106">
        <v>50000</v>
      </c>
      <c r="I45" s="106"/>
      <c r="J45" s="106"/>
    </row>
    <row r="46" spans="2:10" ht="21" customHeight="1" thickBot="1" x14ac:dyDescent="0.25">
      <c r="B46" s="70"/>
      <c r="C46" s="67"/>
      <c r="D46" s="71"/>
      <c r="E46" s="81"/>
      <c r="F46" s="69"/>
      <c r="G46" s="82"/>
      <c r="H46" s="75"/>
      <c r="I46" s="75"/>
      <c r="J46" s="75"/>
    </row>
    <row r="47" spans="2:10" ht="26.25" thickBot="1" x14ac:dyDescent="0.25">
      <c r="B47" s="70" t="s">
        <v>52</v>
      </c>
      <c r="C47" s="67">
        <v>1520</v>
      </c>
      <c r="D47" s="71"/>
      <c r="E47" s="81">
        <v>180</v>
      </c>
      <c r="F47" s="69"/>
      <c r="G47" s="71"/>
      <c r="H47" s="75"/>
      <c r="I47" s="75"/>
      <c r="J47" s="75"/>
    </row>
    <row r="48" spans="2:10" ht="13.5" thickBot="1" x14ac:dyDescent="0.25">
      <c r="B48" s="79" t="s">
        <v>8</v>
      </c>
      <c r="C48" s="71"/>
      <c r="D48" s="71"/>
      <c r="E48" s="81"/>
      <c r="F48" s="69"/>
      <c r="G48" s="71"/>
      <c r="H48" s="75"/>
      <c r="I48" s="75"/>
      <c r="J48" s="75"/>
    </row>
    <row r="49" spans="2:10" ht="13.5" thickBot="1" x14ac:dyDescent="0.25">
      <c r="B49" s="70" t="s">
        <v>53</v>
      </c>
      <c r="C49" s="67">
        <v>1600</v>
      </c>
      <c r="D49" s="67" t="s">
        <v>31</v>
      </c>
      <c r="E49" s="81" t="s">
        <v>31</v>
      </c>
      <c r="F49" s="69" t="s">
        <v>31</v>
      </c>
      <c r="G49" s="67" t="s">
        <v>31</v>
      </c>
      <c r="H49" s="75"/>
      <c r="I49" s="75"/>
      <c r="J49" s="75"/>
    </row>
    <row r="50" spans="2:10" ht="13.5" thickBot="1" x14ac:dyDescent="0.25">
      <c r="B50" s="70" t="s">
        <v>5</v>
      </c>
      <c r="C50" s="71"/>
      <c r="D50" s="71"/>
      <c r="E50" s="81"/>
      <c r="F50" s="69"/>
      <c r="G50" s="71"/>
      <c r="H50" s="75"/>
      <c r="I50" s="75"/>
      <c r="J50" s="75"/>
    </row>
    <row r="51" spans="2:10" ht="13.5" thickBot="1" x14ac:dyDescent="0.25">
      <c r="B51" s="79" t="s">
        <v>8</v>
      </c>
      <c r="C51" s="67">
        <v>1610</v>
      </c>
      <c r="D51" s="71"/>
      <c r="E51" s="81"/>
      <c r="F51" s="69"/>
      <c r="G51" s="71"/>
      <c r="H51" s="75"/>
      <c r="I51" s="75"/>
      <c r="J51" s="75"/>
    </row>
    <row r="52" spans="2:10" ht="13.5" thickBot="1" x14ac:dyDescent="0.25">
      <c r="B52" s="83" t="s">
        <v>54</v>
      </c>
      <c r="C52" s="63">
        <v>1680</v>
      </c>
      <c r="D52" s="84"/>
      <c r="E52" s="85"/>
      <c r="F52" s="69"/>
      <c r="G52" s="84"/>
      <c r="H52" s="86"/>
      <c r="I52" s="86"/>
      <c r="J52" s="86"/>
    </row>
    <row r="53" spans="2:10" ht="13.5" thickBot="1" x14ac:dyDescent="0.25">
      <c r="B53" s="87" t="s">
        <v>55</v>
      </c>
      <c r="C53" s="88"/>
      <c r="D53" s="88"/>
      <c r="E53" s="89"/>
      <c r="F53" s="69"/>
      <c r="G53" s="88"/>
      <c r="H53" s="90"/>
      <c r="I53" s="90"/>
      <c r="J53" s="91"/>
    </row>
    <row r="54" spans="2:10" ht="39" thickBot="1" x14ac:dyDescent="0.25">
      <c r="B54" s="70" t="s">
        <v>56</v>
      </c>
      <c r="C54" s="67">
        <v>1681</v>
      </c>
      <c r="D54" s="71"/>
      <c r="E54" s="92">
        <v>510</v>
      </c>
      <c r="F54" s="69"/>
      <c r="G54" s="71"/>
      <c r="H54" s="75"/>
      <c r="I54" s="75"/>
      <c r="J54" s="75"/>
    </row>
    <row r="55" spans="2:10" ht="13.5" thickBot="1" x14ac:dyDescent="0.25">
      <c r="B55" s="70"/>
      <c r="C55" s="71"/>
      <c r="D55" s="71"/>
      <c r="E55" s="81"/>
      <c r="F55" s="69"/>
      <c r="G55" s="71"/>
      <c r="H55" s="75"/>
      <c r="I55" s="75"/>
      <c r="J55" s="75"/>
    </row>
    <row r="56" spans="2:10" ht="13.5" thickBot="1" x14ac:dyDescent="0.25">
      <c r="B56" s="76" t="s">
        <v>57</v>
      </c>
      <c r="C56" s="67">
        <v>2000</v>
      </c>
      <c r="D56" s="67" t="s">
        <v>31</v>
      </c>
      <c r="E56" s="85" t="s">
        <v>31</v>
      </c>
      <c r="F56" s="93" t="s">
        <v>31</v>
      </c>
      <c r="G56" s="67" t="s">
        <v>31</v>
      </c>
      <c r="H56" s="75">
        <f>H57+H91+H100</f>
        <v>1883889.06</v>
      </c>
      <c r="I56" s="75">
        <f>I57+I91+I100</f>
        <v>1740250</v>
      </c>
      <c r="J56" s="75">
        <f>J57+J91+J100</f>
        <v>1740250</v>
      </c>
    </row>
    <row r="57" spans="2:10" ht="13.5" thickBot="1" x14ac:dyDescent="0.25">
      <c r="B57" s="73" t="s">
        <v>58</v>
      </c>
      <c r="C57" s="127">
        <v>2100</v>
      </c>
      <c r="D57" s="128"/>
      <c r="E57" s="73" t="s">
        <v>60</v>
      </c>
      <c r="F57" s="93"/>
      <c r="G57" s="109"/>
      <c r="H57" s="125">
        <f>H60+H73</f>
        <v>1324100</v>
      </c>
      <c r="I57" s="125">
        <f>I60+I73</f>
        <v>1324100</v>
      </c>
      <c r="J57" s="125">
        <f>J60+J73</f>
        <v>1324100</v>
      </c>
    </row>
    <row r="58" spans="2:10" ht="13.5" thickBot="1" x14ac:dyDescent="0.25">
      <c r="B58" s="70" t="s">
        <v>59</v>
      </c>
      <c r="C58" s="120"/>
      <c r="D58" s="118"/>
      <c r="E58" s="92"/>
      <c r="F58" s="93"/>
      <c r="G58" s="110"/>
      <c r="H58" s="126"/>
      <c r="I58" s="126"/>
      <c r="J58" s="126"/>
    </row>
    <row r="59" spans="2:10" ht="13.5" thickBot="1" x14ac:dyDescent="0.25">
      <c r="B59" s="70" t="s">
        <v>5</v>
      </c>
      <c r="C59" s="71"/>
      <c r="D59" s="71"/>
      <c r="E59" s="81"/>
      <c r="F59" s="93"/>
      <c r="G59" s="71"/>
      <c r="H59" s="75"/>
      <c r="I59" s="75"/>
      <c r="J59" s="75"/>
    </row>
    <row r="60" spans="2:10" ht="13.5" thickBot="1" x14ac:dyDescent="0.25">
      <c r="B60" s="70" t="s">
        <v>61</v>
      </c>
      <c r="C60" s="67">
        <v>2110</v>
      </c>
      <c r="D60" s="71"/>
      <c r="E60" s="81">
        <v>111</v>
      </c>
      <c r="F60" s="69"/>
      <c r="G60" s="82"/>
      <c r="H60" s="75">
        <f>H61+H62+H63+H64+H65+H66</f>
        <v>1017100</v>
      </c>
      <c r="I60" s="75">
        <f t="shared" ref="I60:J60" si="3">I61+I63+I64+I65+I66</f>
        <v>1017100</v>
      </c>
      <c r="J60" s="75">
        <f t="shared" si="3"/>
        <v>1017100</v>
      </c>
    </row>
    <row r="61" spans="2:10" ht="13.5" thickBot="1" x14ac:dyDescent="0.25">
      <c r="B61" s="94"/>
      <c r="C61" s="82"/>
      <c r="D61" s="95" t="s">
        <v>142</v>
      </c>
      <c r="E61" s="81">
        <v>111</v>
      </c>
      <c r="F61" s="69">
        <v>211</v>
      </c>
      <c r="G61" s="82"/>
      <c r="H61" s="106">
        <v>487100</v>
      </c>
      <c r="I61" s="106">
        <f>H61</f>
        <v>487100</v>
      </c>
      <c r="J61" s="106">
        <f>H61</f>
        <v>487100</v>
      </c>
    </row>
    <row r="62" spans="2:10" ht="13.5" thickBot="1" x14ac:dyDescent="0.25">
      <c r="B62" s="94"/>
      <c r="C62" s="82"/>
      <c r="D62" s="95" t="s">
        <v>142</v>
      </c>
      <c r="E62" s="81">
        <v>111</v>
      </c>
      <c r="F62" s="69">
        <v>266</v>
      </c>
      <c r="G62" s="82"/>
      <c r="H62" s="75"/>
      <c r="I62" s="75"/>
      <c r="J62" s="75"/>
    </row>
    <row r="63" spans="2:10" ht="13.5" thickBot="1" x14ac:dyDescent="0.25">
      <c r="B63" s="70"/>
      <c r="C63" s="67"/>
      <c r="D63" s="71" t="s">
        <v>141</v>
      </c>
      <c r="E63" s="81">
        <v>111</v>
      </c>
      <c r="F63" s="69">
        <v>211</v>
      </c>
      <c r="G63" s="82"/>
      <c r="H63" s="106">
        <v>530000</v>
      </c>
      <c r="I63" s="75">
        <f>H63</f>
        <v>530000</v>
      </c>
      <c r="J63" s="75">
        <f>H63</f>
        <v>530000</v>
      </c>
    </row>
    <row r="64" spans="2:10" ht="13.5" hidden="1" thickBot="1" x14ac:dyDescent="0.25">
      <c r="B64" s="70"/>
      <c r="C64" s="67"/>
      <c r="D64" s="71" t="s">
        <v>2</v>
      </c>
      <c r="E64" s="81">
        <v>111</v>
      </c>
      <c r="F64" s="69">
        <v>266</v>
      </c>
      <c r="G64" s="82"/>
      <c r="H64" s="75"/>
      <c r="I64" s="75"/>
      <c r="J64" s="75"/>
    </row>
    <row r="65" spans="2:10" ht="13.5" hidden="1" thickBot="1" x14ac:dyDescent="0.25">
      <c r="B65" s="70"/>
      <c r="C65" s="67"/>
      <c r="D65" s="71" t="s">
        <v>0</v>
      </c>
      <c r="E65" s="81">
        <v>111</v>
      </c>
      <c r="F65" s="69">
        <v>211</v>
      </c>
      <c r="G65" s="82"/>
      <c r="H65" s="75"/>
      <c r="I65" s="75"/>
      <c r="J65" s="75"/>
    </row>
    <row r="66" spans="2:10" ht="13.5" hidden="1" thickBot="1" x14ac:dyDescent="0.25">
      <c r="B66" s="70"/>
      <c r="C66" s="67"/>
      <c r="D66" s="71" t="s">
        <v>0</v>
      </c>
      <c r="E66" s="81">
        <v>111</v>
      </c>
      <c r="F66" s="69">
        <v>266</v>
      </c>
      <c r="G66" s="82"/>
      <c r="H66" s="75"/>
      <c r="I66" s="75"/>
      <c r="J66" s="75"/>
    </row>
    <row r="67" spans="2:10" ht="15.75" customHeight="1" x14ac:dyDescent="0.2">
      <c r="B67" s="117" t="s">
        <v>1</v>
      </c>
      <c r="C67" s="119">
        <v>2120</v>
      </c>
      <c r="D67" s="117"/>
      <c r="E67" s="113">
        <v>112</v>
      </c>
      <c r="F67" s="115"/>
      <c r="G67" s="123"/>
      <c r="H67" s="111">
        <f>H69+H70+H71+H72</f>
        <v>0</v>
      </c>
      <c r="I67" s="111">
        <f t="shared" ref="I67:J67" si="4">I69+I70+I71+I72</f>
        <v>0</v>
      </c>
      <c r="J67" s="111">
        <f t="shared" si="4"/>
        <v>0</v>
      </c>
    </row>
    <row r="68" spans="2:10" ht="15.75" customHeight="1" thickBot="1" x14ac:dyDescent="0.25">
      <c r="B68" s="118"/>
      <c r="C68" s="120"/>
      <c r="D68" s="118"/>
      <c r="E68" s="114"/>
      <c r="F68" s="116"/>
      <c r="G68" s="124"/>
      <c r="H68" s="112"/>
      <c r="I68" s="112"/>
      <c r="J68" s="112"/>
    </row>
    <row r="69" spans="2:10" ht="13.5" hidden="1" thickBot="1" x14ac:dyDescent="0.25">
      <c r="B69" s="70"/>
      <c r="C69" s="67"/>
      <c r="D69" s="71" t="s">
        <v>2</v>
      </c>
      <c r="E69" s="81">
        <v>112</v>
      </c>
      <c r="F69" s="69">
        <v>266</v>
      </c>
      <c r="G69" s="82"/>
      <c r="H69" s="75"/>
      <c r="I69" s="75">
        <f>H69</f>
        <v>0</v>
      </c>
      <c r="J69" s="75">
        <f>H69</f>
        <v>0</v>
      </c>
    </row>
    <row r="70" spans="2:10" ht="13.5" hidden="1" thickBot="1" x14ac:dyDescent="0.25">
      <c r="B70" s="70"/>
      <c r="C70" s="67"/>
      <c r="D70" s="71" t="s">
        <v>3</v>
      </c>
      <c r="E70" s="81">
        <v>112</v>
      </c>
      <c r="F70" s="69">
        <v>226</v>
      </c>
      <c r="G70" s="82"/>
      <c r="H70" s="75"/>
      <c r="I70" s="75">
        <f t="shared" ref="I70:I72" si="5">H70</f>
        <v>0</v>
      </c>
      <c r="J70" s="75">
        <f t="shared" ref="J70:J72" si="6">H70</f>
        <v>0</v>
      </c>
    </row>
    <row r="71" spans="2:10" ht="13.5" hidden="1" thickBot="1" x14ac:dyDescent="0.25">
      <c r="B71" s="70"/>
      <c r="C71" s="67"/>
      <c r="D71" s="71" t="s">
        <v>3</v>
      </c>
      <c r="E71" s="81">
        <v>112</v>
      </c>
      <c r="F71" s="69">
        <v>222</v>
      </c>
      <c r="G71" s="82"/>
      <c r="H71" s="75"/>
      <c r="I71" s="75">
        <f t="shared" si="5"/>
        <v>0</v>
      </c>
      <c r="J71" s="75">
        <f t="shared" si="6"/>
        <v>0</v>
      </c>
    </row>
    <row r="72" spans="2:10" ht="13.5" hidden="1" thickBot="1" x14ac:dyDescent="0.25">
      <c r="B72" s="70"/>
      <c r="C72" s="67"/>
      <c r="D72" s="71" t="s">
        <v>3</v>
      </c>
      <c r="E72" s="81">
        <v>112</v>
      </c>
      <c r="F72" s="69">
        <v>212</v>
      </c>
      <c r="G72" s="82"/>
      <c r="H72" s="75"/>
      <c r="I72" s="75">
        <f t="shared" si="5"/>
        <v>0</v>
      </c>
      <c r="J72" s="75">
        <f t="shared" si="6"/>
        <v>0</v>
      </c>
    </row>
    <row r="73" spans="2:10" ht="47.25" customHeight="1" x14ac:dyDescent="0.2">
      <c r="B73" s="117" t="s">
        <v>4</v>
      </c>
      <c r="C73" s="119">
        <v>2130</v>
      </c>
      <c r="D73" s="117"/>
      <c r="E73" s="113">
        <v>119</v>
      </c>
      <c r="F73" s="115"/>
      <c r="G73" s="123"/>
      <c r="H73" s="111">
        <f>H76</f>
        <v>307000</v>
      </c>
      <c r="I73" s="111">
        <f t="shared" ref="I73:J73" si="7">I76</f>
        <v>307000</v>
      </c>
      <c r="J73" s="111">
        <f t="shared" si="7"/>
        <v>307000</v>
      </c>
    </row>
    <row r="74" spans="2:10" ht="15.75" customHeight="1" thickBot="1" x14ac:dyDescent="0.25">
      <c r="B74" s="118"/>
      <c r="C74" s="120"/>
      <c r="D74" s="118"/>
      <c r="E74" s="114"/>
      <c r="F74" s="116"/>
      <c r="G74" s="124"/>
      <c r="H74" s="112"/>
      <c r="I74" s="112"/>
      <c r="J74" s="112"/>
    </row>
    <row r="75" spans="2:10" ht="13.5" thickBot="1" x14ac:dyDescent="0.25">
      <c r="B75" s="70" t="s">
        <v>5</v>
      </c>
      <c r="C75" s="71"/>
      <c r="D75" s="71"/>
      <c r="E75" s="81"/>
      <c r="F75" s="69"/>
      <c r="G75" s="71"/>
      <c r="H75" s="75"/>
      <c r="I75" s="75"/>
      <c r="J75" s="75"/>
    </row>
    <row r="76" spans="2:10" ht="13.5" thickBot="1" x14ac:dyDescent="0.25">
      <c r="B76" s="70" t="s">
        <v>6</v>
      </c>
      <c r="C76" s="67">
        <v>2131</v>
      </c>
      <c r="D76" s="71"/>
      <c r="E76" s="81">
        <v>119</v>
      </c>
      <c r="F76" s="69"/>
      <c r="G76" s="82"/>
      <c r="H76" s="75">
        <f>H77+H78+H79+H80</f>
        <v>307000</v>
      </c>
      <c r="I76" s="75">
        <f t="shared" ref="I76:J76" si="8">I77+I79+I80</f>
        <v>307000</v>
      </c>
      <c r="J76" s="75">
        <f t="shared" si="8"/>
        <v>307000</v>
      </c>
    </row>
    <row r="77" spans="2:10" ht="13.5" thickBot="1" x14ac:dyDescent="0.25">
      <c r="B77" s="94"/>
      <c r="C77" s="82"/>
      <c r="D77" s="95" t="s">
        <v>142</v>
      </c>
      <c r="E77" s="81">
        <v>119</v>
      </c>
      <c r="F77" s="69">
        <v>213</v>
      </c>
      <c r="G77" s="82"/>
      <c r="H77" s="106">
        <v>147000</v>
      </c>
      <c r="I77" s="106">
        <f>H77</f>
        <v>147000</v>
      </c>
      <c r="J77" s="106">
        <f>H77</f>
        <v>147000</v>
      </c>
    </row>
    <row r="78" spans="2:10" ht="13.5" thickBot="1" x14ac:dyDescent="0.25">
      <c r="B78" s="94"/>
      <c r="C78" s="82"/>
      <c r="D78" s="95"/>
      <c r="E78" s="81"/>
      <c r="F78" s="69"/>
      <c r="G78" s="82"/>
      <c r="H78" s="75"/>
      <c r="I78" s="75"/>
      <c r="J78" s="75"/>
    </row>
    <row r="79" spans="2:10" ht="13.5" thickBot="1" x14ac:dyDescent="0.25">
      <c r="B79" s="70"/>
      <c r="C79" s="67"/>
      <c r="D79" s="71" t="s">
        <v>141</v>
      </c>
      <c r="E79" s="81">
        <v>119</v>
      </c>
      <c r="F79" s="69">
        <v>213</v>
      </c>
      <c r="G79" s="82"/>
      <c r="H79" s="106">
        <v>160000</v>
      </c>
      <c r="I79" s="75">
        <f>H79</f>
        <v>160000</v>
      </c>
      <c r="J79" s="75">
        <f>H79</f>
        <v>160000</v>
      </c>
    </row>
    <row r="80" spans="2:10" ht="13.5" hidden="1" thickBot="1" x14ac:dyDescent="0.25">
      <c r="B80" s="70"/>
      <c r="C80" s="67"/>
      <c r="D80" s="71" t="s">
        <v>138</v>
      </c>
      <c r="E80" s="81">
        <v>119</v>
      </c>
      <c r="F80" s="69">
        <v>213</v>
      </c>
      <c r="G80" s="82"/>
      <c r="H80" s="75">
        <v>0</v>
      </c>
      <c r="I80" s="75"/>
      <c r="J80" s="75"/>
    </row>
    <row r="81" spans="2:10" ht="13.5" thickBot="1" x14ac:dyDescent="0.25">
      <c r="B81" s="70" t="s">
        <v>7</v>
      </c>
      <c r="C81" s="67">
        <v>2132</v>
      </c>
      <c r="D81" s="71"/>
      <c r="E81" s="81">
        <v>119</v>
      </c>
      <c r="F81" s="69"/>
      <c r="G81" s="71"/>
      <c r="H81" s="75"/>
      <c r="I81" s="75"/>
      <c r="J81" s="75"/>
    </row>
    <row r="82" spans="2:10" ht="13.5" thickBot="1" x14ac:dyDescent="0.25">
      <c r="B82" s="96" t="s">
        <v>8</v>
      </c>
      <c r="C82" s="71"/>
      <c r="D82" s="71"/>
      <c r="E82" s="81"/>
      <c r="F82" s="69"/>
      <c r="G82" s="71"/>
      <c r="H82" s="75"/>
      <c r="I82" s="75"/>
      <c r="J82" s="75"/>
    </row>
    <row r="83" spans="2:10" ht="26.25" thickBot="1" x14ac:dyDescent="0.25">
      <c r="B83" s="70" t="s">
        <v>9</v>
      </c>
      <c r="C83" s="67">
        <v>2200</v>
      </c>
      <c r="D83" s="71"/>
      <c r="E83" s="81">
        <v>300</v>
      </c>
      <c r="F83" s="69"/>
      <c r="G83" s="71"/>
      <c r="H83" s="75"/>
      <c r="I83" s="75"/>
      <c r="J83" s="75"/>
    </row>
    <row r="84" spans="2:10" ht="13.5" thickBot="1" x14ac:dyDescent="0.25">
      <c r="B84" s="70" t="s">
        <v>5</v>
      </c>
      <c r="C84" s="71"/>
      <c r="D84" s="71"/>
      <c r="E84" s="81"/>
      <c r="F84" s="69"/>
      <c r="G84" s="71"/>
      <c r="H84" s="75"/>
      <c r="I84" s="75"/>
      <c r="J84" s="75"/>
    </row>
    <row r="85" spans="2:10" ht="26.25" thickBot="1" x14ac:dyDescent="0.25">
      <c r="B85" s="70" t="s">
        <v>62</v>
      </c>
      <c r="C85" s="67">
        <v>2210</v>
      </c>
      <c r="D85" s="71"/>
      <c r="E85" s="81">
        <v>320</v>
      </c>
      <c r="F85" s="69"/>
      <c r="G85" s="71"/>
      <c r="H85" s="75"/>
      <c r="I85" s="75"/>
      <c r="J85" s="75"/>
    </row>
    <row r="86" spans="2:10" ht="13.5" thickBot="1" x14ac:dyDescent="0.25">
      <c r="B86" s="70" t="s">
        <v>55</v>
      </c>
      <c r="C86" s="71"/>
      <c r="D86" s="71"/>
      <c r="E86" s="81"/>
      <c r="F86" s="69"/>
      <c r="G86" s="71"/>
      <c r="H86" s="75"/>
      <c r="I86" s="75"/>
      <c r="J86" s="75"/>
    </row>
    <row r="87" spans="2:10" ht="39" thickBot="1" x14ac:dyDescent="0.25">
      <c r="B87" s="70" t="s">
        <v>63</v>
      </c>
      <c r="C87" s="67">
        <v>2211</v>
      </c>
      <c r="D87" s="71"/>
      <c r="E87" s="81">
        <v>321</v>
      </c>
      <c r="F87" s="69"/>
      <c r="G87" s="71"/>
      <c r="H87" s="75"/>
      <c r="I87" s="75"/>
      <c r="J87" s="75"/>
    </row>
    <row r="88" spans="2:10" ht="51.75" thickBot="1" x14ac:dyDescent="0.25">
      <c r="B88" s="70" t="s">
        <v>64</v>
      </c>
      <c r="C88" s="67">
        <v>2220</v>
      </c>
      <c r="D88" s="71"/>
      <c r="E88" s="81">
        <v>340</v>
      </c>
      <c r="F88" s="69"/>
      <c r="G88" s="71"/>
      <c r="H88" s="75"/>
      <c r="I88" s="75"/>
      <c r="J88" s="75"/>
    </row>
    <row r="89" spans="2:10" ht="13.5" thickBot="1" x14ac:dyDescent="0.25">
      <c r="B89" s="70" t="s">
        <v>65</v>
      </c>
      <c r="C89" s="67">
        <v>2230</v>
      </c>
      <c r="D89" s="71"/>
      <c r="E89" s="81">
        <v>350</v>
      </c>
      <c r="F89" s="69"/>
      <c r="G89" s="71"/>
      <c r="H89" s="75"/>
      <c r="I89" s="75"/>
      <c r="J89" s="75"/>
    </row>
    <row r="90" spans="2:10" ht="13.5" thickBot="1" x14ac:dyDescent="0.25">
      <c r="B90" s="70" t="s">
        <v>66</v>
      </c>
      <c r="C90" s="67">
        <v>2240</v>
      </c>
      <c r="D90" s="71"/>
      <c r="E90" s="81">
        <v>360</v>
      </c>
      <c r="F90" s="69"/>
      <c r="G90" s="71"/>
      <c r="H90" s="75"/>
      <c r="I90" s="75"/>
      <c r="J90" s="75"/>
    </row>
    <row r="91" spans="2:10" ht="13.5" thickBot="1" x14ac:dyDescent="0.25">
      <c r="B91" s="70" t="s">
        <v>67</v>
      </c>
      <c r="C91" s="67">
        <v>2300</v>
      </c>
      <c r="D91" s="71"/>
      <c r="E91" s="81">
        <v>850</v>
      </c>
      <c r="F91" s="69"/>
      <c r="G91" s="71"/>
      <c r="H91" s="75">
        <f>H93+H95+H94</f>
        <v>0</v>
      </c>
      <c r="I91" s="75">
        <f t="shared" ref="I91:J91" si="9">I93+I95</f>
        <v>0</v>
      </c>
      <c r="J91" s="75">
        <f t="shared" si="9"/>
        <v>0</v>
      </c>
    </row>
    <row r="92" spans="2:10" ht="13.5" thickBot="1" x14ac:dyDescent="0.25">
      <c r="B92" s="70" t="s">
        <v>55</v>
      </c>
      <c r="C92" s="71"/>
      <c r="D92" s="71"/>
      <c r="E92" s="81"/>
      <c r="F92" s="69"/>
      <c r="G92" s="71"/>
      <c r="H92" s="75"/>
      <c r="I92" s="75"/>
      <c r="J92" s="75"/>
    </row>
    <row r="93" spans="2:10" ht="30.75" customHeight="1" thickBot="1" x14ac:dyDescent="0.25">
      <c r="B93" s="70" t="s">
        <v>68</v>
      </c>
      <c r="C93" s="67">
        <v>2310</v>
      </c>
      <c r="D93" s="71" t="s">
        <v>140</v>
      </c>
      <c r="E93" s="81">
        <v>851</v>
      </c>
      <c r="F93" s="69">
        <v>291</v>
      </c>
      <c r="G93" s="82"/>
      <c r="H93" s="75"/>
      <c r="I93" s="75">
        <f>H93</f>
        <v>0</v>
      </c>
      <c r="J93" s="75">
        <f>H93</f>
        <v>0</v>
      </c>
    </row>
    <row r="94" spans="2:10" ht="26.25" hidden="1" thickBot="1" x14ac:dyDescent="0.25">
      <c r="B94" s="70" t="s">
        <v>68</v>
      </c>
      <c r="C94" s="67"/>
      <c r="D94" s="71" t="s">
        <v>136</v>
      </c>
      <c r="E94" s="81">
        <v>851</v>
      </c>
      <c r="F94" s="69">
        <v>291</v>
      </c>
      <c r="G94" s="82"/>
      <c r="H94" s="75"/>
      <c r="I94" s="75"/>
      <c r="J94" s="75"/>
    </row>
    <row r="95" spans="2:10" ht="26.25" thickBot="1" x14ac:dyDescent="0.25">
      <c r="B95" s="70" t="s">
        <v>69</v>
      </c>
      <c r="C95" s="67">
        <v>2320</v>
      </c>
      <c r="D95" s="71"/>
      <c r="E95" s="81">
        <v>852</v>
      </c>
      <c r="F95" s="69">
        <v>291</v>
      </c>
      <c r="G95" s="82"/>
      <c r="H95" s="75"/>
      <c r="I95" s="75"/>
      <c r="J95" s="75"/>
    </row>
    <row r="96" spans="2:10" ht="15.75" customHeight="1" x14ac:dyDescent="0.2">
      <c r="B96" s="117" t="s">
        <v>70</v>
      </c>
      <c r="C96" s="119">
        <v>2330</v>
      </c>
      <c r="D96" s="117"/>
      <c r="E96" s="113">
        <v>853</v>
      </c>
      <c r="F96" s="115">
        <v>291</v>
      </c>
      <c r="G96" s="123"/>
      <c r="H96" s="111"/>
      <c r="I96" s="111"/>
      <c r="J96" s="111"/>
    </row>
    <row r="97" spans="2:10" ht="34.5" customHeight="1" thickBot="1" x14ac:dyDescent="0.25">
      <c r="B97" s="118"/>
      <c r="C97" s="120"/>
      <c r="D97" s="118"/>
      <c r="E97" s="114"/>
      <c r="F97" s="116"/>
      <c r="G97" s="124"/>
      <c r="H97" s="112"/>
      <c r="I97" s="112"/>
      <c r="J97" s="112"/>
    </row>
    <row r="98" spans="2:10" ht="26.25" thickBot="1" x14ac:dyDescent="0.25">
      <c r="B98" s="70" t="s">
        <v>71</v>
      </c>
      <c r="C98" s="67">
        <v>2400</v>
      </c>
      <c r="D98" s="71"/>
      <c r="E98" s="81" t="s">
        <v>60</v>
      </c>
      <c r="F98" s="69"/>
      <c r="G98" s="71"/>
      <c r="H98" s="75"/>
      <c r="I98" s="75"/>
      <c r="J98" s="75"/>
    </row>
    <row r="99" spans="2:10" ht="39" thickBot="1" x14ac:dyDescent="0.25">
      <c r="B99" s="70" t="s">
        <v>72</v>
      </c>
      <c r="C99" s="67">
        <v>2420</v>
      </c>
      <c r="D99" s="71"/>
      <c r="E99" s="81">
        <v>831</v>
      </c>
      <c r="F99" s="69"/>
      <c r="G99" s="71"/>
      <c r="H99" s="75"/>
      <c r="I99" s="75"/>
      <c r="J99" s="75"/>
    </row>
    <row r="100" spans="2:10" ht="38.25" customHeight="1" thickBot="1" x14ac:dyDescent="0.25">
      <c r="B100" s="74" t="s">
        <v>73</v>
      </c>
      <c r="C100" s="67">
        <v>2500</v>
      </c>
      <c r="D100" s="71"/>
      <c r="E100" s="81" t="s">
        <v>60</v>
      </c>
      <c r="F100" s="69"/>
      <c r="G100" s="71"/>
      <c r="H100" s="75">
        <f>H105</f>
        <v>559789.06000000006</v>
      </c>
      <c r="I100" s="75">
        <f t="shared" ref="I100:J100" si="10">I105</f>
        <v>416150</v>
      </c>
      <c r="J100" s="75">
        <f t="shared" si="10"/>
        <v>416150</v>
      </c>
    </row>
    <row r="101" spans="2:10" ht="13.5" thickBot="1" x14ac:dyDescent="0.25">
      <c r="B101" s="70" t="s">
        <v>5</v>
      </c>
      <c r="C101" s="71"/>
      <c r="D101" s="71"/>
      <c r="E101" s="81"/>
      <c r="F101" s="69"/>
      <c r="G101" s="71"/>
      <c r="H101" s="75"/>
      <c r="I101" s="75"/>
      <c r="J101" s="75"/>
    </row>
    <row r="102" spans="2:10" ht="26.25" thickBot="1" x14ac:dyDescent="0.25">
      <c r="B102" s="70" t="s">
        <v>74</v>
      </c>
      <c r="C102" s="67">
        <v>2510</v>
      </c>
      <c r="D102" s="71"/>
      <c r="E102" s="81">
        <v>241</v>
      </c>
      <c r="F102" s="69"/>
      <c r="G102" s="71"/>
      <c r="H102" s="75"/>
      <c r="I102" s="75"/>
      <c r="J102" s="75"/>
    </row>
    <row r="103" spans="2:10" ht="15.75" customHeight="1" x14ac:dyDescent="0.2">
      <c r="B103" s="117" t="s">
        <v>75</v>
      </c>
      <c r="C103" s="119">
        <v>2530</v>
      </c>
      <c r="D103" s="117"/>
      <c r="E103" s="113">
        <v>243</v>
      </c>
      <c r="F103" s="115"/>
      <c r="G103" s="109"/>
      <c r="H103" s="111"/>
      <c r="I103" s="111"/>
      <c r="J103" s="111"/>
    </row>
    <row r="104" spans="2:10" ht="15.75" customHeight="1" thickBot="1" x14ac:dyDescent="0.25">
      <c r="B104" s="118"/>
      <c r="C104" s="120"/>
      <c r="D104" s="118"/>
      <c r="E104" s="114"/>
      <c r="F104" s="116"/>
      <c r="G104" s="110"/>
      <c r="H104" s="112"/>
      <c r="I104" s="112"/>
      <c r="J104" s="112"/>
    </row>
    <row r="105" spans="2:10" ht="13.5" thickBot="1" x14ac:dyDescent="0.25">
      <c r="B105" s="70" t="s">
        <v>76</v>
      </c>
      <c r="C105" s="67">
        <v>2540</v>
      </c>
      <c r="D105" s="71"/>
      <c r="E105" s="81">
        <v>244</v>
      </c>
      <c r="F105" s="69"/>
      <c r="G105" s="71"/>
      <c r="H105" s="75">
        <f>+H106+H107+H108+H109+H110+H111+H112+H113+H114+H115+H116++H117+H118+H120+H119+H121+H122+H123+H124+H125+H126+H127</f>
        <v>559789.06000000006</v>
      </c>
      <c r="I105" s="75">
        <f>+I106+I107+I108+I109+I110+I111+I112+I113+I114+I115+I116++I117+I118+I120+I119+I121+I122+I123+I124+I125+I126+I127</f>
        <v>416150</v>
      </c>
      <c r="J105" s="75">
        <f>+J106+J107+J108+J109+J110+J111+J112+J113+J114+J115+J116++J117+J118+J120+J119+J121+J122+J123+J124+J125+J126+J127</f>
        <v>416150</v>
      </c>
    </row>
    <row r="106" spans="2:10" ht="13.5" hidden="1" thickBot="1" x14ac:dyDescent="0.25">
      <c r="B106" s="70" t="s">
        <v>55</v>
      </c>
      <c r="C106" s="71"/>
      <c r="D106" s="71" t="s">
        <v>144</v>
      </c>
      <c r="E106" s="81">
        <v>244</v>
      </c>
      <c r="F106" s="69">
        <v>221</v>
      </c>
      <c r="G106" s="82"/>
      <c r="H106" s="75"/>
      <c r="I106" s="75">
        <f>H106</f>
        <v>0</v>
      </c>
      <c r="J106" s="75">
        <f>H106</f>
        <v>0</v>
      </c>
    </row>
    <row r="107" spans="2:10" ht="13.5" thickBot="1" x14ac:dyDescent="0.25">
      <c r="B107" s="70" t="s">
        <v>55</v>
      </c>
      <c r="C107" s="71"/>
      <c r="D107" s="71" t="s">
        <v>142</v>
      </c>
      <c r="E107" s="81">
        <v>244</v>
      </c>
      <c r="F107" s="69">
        <v>223</v>
      </c>
      <c r="G107" s="82"/>
      <c r="H107" s="106">
        <v>5000</v>
      </c>
      <c r="I107" s="106">
        <f t="shared" ref="I107:I127" si="11">H107</f>
        <v>5000</v>
      </c>
      <c r="J107" s="106">
        <f t="shared" ref="J107:J127" si="12">H107</f>
        <v>5000</v>
      </c>
    </row>
    <row r="108" spans="2:10" ht="13.5" thickBot="1" x14ac:dyDescent="0.25">
      <c r="B108" s="70"/>
      <c r="C108" s="71"/>
      <c r="D108" s="71" t="s">
        <v>142</v>
      </c>
      <c r="E108" s="81">
        <v>247</v>
      </c>
      <c r="F108" s="69">
        <v>223</v>
      </c>
      <c r="G108" s="82"/>
      <c r="H108" s="106">
        <v>92000</v>
      </c>
      <c r="I108" s="106">
        <f t="shared" ref="I108" si="13">H108</f>
        <v>92000</v>
      </c>
      <c r="J108" s="106">
        <f t="shared" ref="J108" si="14">H108</f>
        <v>92000</v>
      </c>
    </row>
    <row r="109" spans="2:10" ht="13.5" thickBot="1" x14ac:dyDescent="0.25">
      <c r="B109" s="79"/>
      <c r="C109" s="71"/>
      <c r="D109" s="71" t="s">
        <v>137</v>
      </c>
      <c r="E109" s="81">
        <v>244</v>
      </c>
      <c r="F109" s="69">
        <v>223</v>
      </c>
      <c r="G109" s="82"/>
      <c r="H109" s="106">
        <v>91394.880000000005</v>
      </c>
      <c r="I109" s="75"/>
      <c r="J109" s="75"/>
    </row>
    <row r="110" spans="2:10" ht="13.5" thickBot="1" x14ac:dyDescent="0.25">
      <c r="B110" s="79"/>
      <c r="C110" s="71"/>
      <c r="D110" s="71" t="s">
        <v>142</v>
      </c>
      <c r="E110" s="81">
        <v>244</v>
      </c>
      <c r="F110" s="69">
        <v>225</v>
      </c>
      <c r="G110" s="82"/>
      <c r="H110" s="106">
        <v>73100</v>
      </c>
      <c r="I110" s="106">
        <f t="shared" si="11"/>
        <v>73100</v>
      </c>
      <c r="J110" s="106">
        <f t="shared" si="12"/>
        <v>73100</v>
      </c>
    </row>
    <row r="111" spans="2:10" ht="13.5" hidden="1" thickBot="1" x14ac:dyDescent="0.25">
      <c r="B111" s="79"/>
      <c r="C111" s="71"/>
      <c r="D111" s="71" t="s">
        <v>150</v>
      </c>
      <c r="E111" s="81">
        <v>244</v>
      </c>
      <c r="F111" s="69">
        <v>225</v>
      </c>
      <c r="G111" s="82"/>
      <c r="H111" s="75">
        <v>0</v>
      </c>
      <c r="I111" s="75"/>
      <c r="J111" s="75"/>
    </row>
    <row r="112" spans="2:10" ht="13.5" thickBot="1" x14ac:dyDescent="0.25">
      <c r="B112" s="79"/>
      <c r="C112" s="71"/>
      <c r="D112" s="71" t="s">
        <v>142</v>
      </c>
      <c r="E112" s="81">
        <v>244</v>
      </c>
      <c r="F112" s="69">
        <v>226</v>
      </c>
      <c r="G112" s="82"/>
      <c r="H112" s="106">
        <v>49800</v>
      </c>
      <c r="I112" s="106">
        <f t="shared" si="11"/>
        <v>49800</v>
      </c>
      <c r="J112" s="106">
        <f t="shared" si="12"/>
        <v>49800</v>
      </c>
    </row>
    <row r="113" spans="2:13" ht="13.5" hidden="1" thickBot="1" x14ac:dyDescent="0.25">
      <c r="B113" s="79"/>
      <c r="C113" s="71"/>
      <c r="D113" s="71" t="s">
        <v>145</v>
      </c>
      <c r="E113" s="81">
        <v>244</v>
      </c>
      <c r="F113" s="69">
        <v>310</v>
      </c>
      <c r="G113" s="82"/>
      <c r="H113" s="75">
        <v>0</v>
      </c>
      <c r="I113" s="75"/>
      <c r="J113" s="75"/>
      <c r="M113" s="97"/>
    </row>
    <row r="114" spans="2:13" ht="13.5" hidden="1" thickBot="1" x14ac:dyDescent="0.25">
      <c r="B114" s="79"/>
      <c r="C114" s="71"/>
      <c r="D114" s="71" t="s">
        <v>51</v>
      </c>
      <c r="E114" s="81">
        <v>244</v>
      </c>
      <c r="F114" s="69">
        <v>310</v>
      </c>
      <c r="G114" s="82"/>
      <c r="H114" s="75"/>
      <c r="I114" s="75">
        <f t="shared" si="11"/>
        <v>0</v>
      </c>
      <c r="J114" s="75">
        <f t="shared" si="12"/>
        <v>0</v>
      </c>
    </row>
    <row r="115" spans="2:13" ht="8.25" hidden="1" thickBot="1" x14ac:dyDescent="0.25">
      <c r="B115" s="79"/>
      <c r="C115" s="71"/>
      <c r="D115" s="71" t="s">
        <v>144</v>
      </c>
      <c r="E115" s="81">
        <v>244</v>
      </c>
      <c r="F115" s="69">
        <v>310</v>
      </c>
      <c r="G115" s="82"/>
      <c r="H115" s="75"/>
      <c r="I115" s="75">
        <f t="shared" si="11"/>
        <v>0</v>
      </c>
      <c r="J115" s="75">
        <f t="shared" si="12"/>
        <v>0</v>
      </c>
      <c r="M115" s="97"/>
    </row>
    <row r="116" spans="2:13" ht="13.5" thickBot="1" x14ac:dyDescent="0.25">
      <c r="B116" s="79"/>
      <c r="C116" s="71"/>
      <c r="D116" s="71" t="s">
        <v>142</v>
      </c>
      <c r="E116" s="81">
        <v>244</v>
      </c>
      <c r="F116" s="69">
        <v>342</v>
      </c>
      <c r="G116" s="82"/>
      <c r="H116" s="106">
        <v>44000</v>
      </c>
      <c r="I116" s="106">
        <f t="shared" si="11"/>
        <v>44000</v>
      </c>
      <c r="J116" s="106">
        <f t="shared" si="12"/>
        <v>44000</v>
      </c>
    </row>
    <row r="117" spans="2:13" ht="13.5" thickBot="1" x14ac:dyDescent="0.25">
      <c r="B117" s="79"/>
      <c r="C117" s="71"/>
      <c r="D117" s="71" t="s">
        <v>139</v>
      </c>
      <c r="E117" s="81">
        <v>244</v>
      </c>
      <c r="F117" s="69">
        <v>342</v>
      </c>
      <c r="G117" s="82"/>
      <c r="H117" s="106">
        <v>2244.1799999999998</v>
      </c>
      <c r="I117" s="75">
        <v>0</v>
      </c>
      <c r="J117" s="75">
        <v>0</v>
      </c>
    </row>
    <row r="118" spans="2:13" ht="14.25" customHeight="1" thickBot="1" x14ac:dyDescent="0.25">
      <c r="B118" s="79"/>
      <c r="C118" s="71"/>
      <c r="D118" s="71" t="s">
        <v>143</v>
      </c>
      <c r="E118" s="81">
        <v>244</v>
      </c>
      <c r="F118" s="69">
        <v>342</v>
      </c>
      <c r="G118" s="82"/>
      <c r="H118" s="106">
        <v>100000</v>
      </c>
      <c r="I118" s="106">
        <f t="shared" si="11"/>
        <v>100000</v>
      </c>
      <c r="J118" s="106">
        <f t="shared" si="12"/>
        <v>100000</v>
      </c>
    </row>
    <row r="119" spans="2:13" ht="9.75" hidden="1" thickBot="1" x14ac:dyDescent="0.25">
      <c r="B119" s="79"/>
      <c r="C119" s="71"/>
      <c r="D119" s="71" t="s">
        <v>142</v>
      </c>
      <c r="E119" s="81">
        <v>244</v>
      </c>
      <c r="F119" s="69">
        <v>345</v>
      </c>
      <c r="G119" s="82"/>
      <c r="H119" s="75">
        <v>0</v>
      </c>
      <c r="I119" s="75">
        <f>H119</f>
        <v>0</v>
      </c>
      <c r="J119" s="75">
        <f>H119</f>
        <v>0</v>
      </c>
    </row>
    <row r="120" spans="2:13" ht="13.5" thickBot="1" x14ac:dyDescent="0.25">
      <c r="B120" s="79"/>
      <c r="C120" s="71"/>
      <c r="D120" s="71" t="s">
        <v>142</v>
      </c>
      <c r="E120" s="81">
        <v>244</v>
      </c>
      <c r="F120" s="69">
        <v>346</v>
      </c>
      <c r="G120" s="82"/>
      <c r="H120" s="106">
        <v>37000</v>
      </c>
      <c r="I120" s="106">
        <f t="shared" si="11"/>
        <v>37000</v>
      </c>
      <c r="J120" s="106">
        <f t="shared" si="12"/>
        <v>37000</v>
      </c>
    </row>
    <row r="121" spans="2:13" ht="13.5" thickBot="1" x14ac:dyDescent="0.25">
      <c r="B121" s="79"/>
      <c r="C121" s="71"/>
      <c r="D121" s="71" t="s">
        <v>144</v>
      </c>
      <c r="E121" s="81">
        <v>244</v>
      </c>
      <c r="F121" s="69">
        <v>346</v>
      </c>
      <c r="G121" s="71"/>
      <c r="H121" s="106">
        <v>3250</v>
      </c>
      <c r="I121" s="75">
        <f t="shared" si="11"/>
        <v>3250</v>
      </c>
      <c r="J121" s="75">
        <f t="shared" si="12"/>
        <v>3250</v>
      </c>
    </row>
    <row r="122" spans="2:13" ht="13.5" hidden="1" thickBot="1" x14ac:dyDescent="0.25">
      <c r="B122" s="79"/>
      <c r="C122" s="71"/>
      <c r="D122" s="71" t="s">
        <v>150</v>
      </c>
      <c r="E122" s="81">
        <v>244</v>
      </c>
      <c r="F122" s="69">
        <v>225</v>
      </c>
      <c r="G122" s="71"/>
      <c r="H122" s="75"/>
      <c r="I122" s="75"/>
      <c r="J122" s="75"/>
    </row>
    <row r="123" spans="2:13" ht="12.75" customHeight="1" thickBot="1" x14ac:dyDescent="0.25">
      <c r="B123" s="79"/>
      <c r="C123" s="71"/>
      <c r="D123" s="71" t="s">
        <v>145</v>
      </c>
      <c r="E123" s="81">
        <v>244</v>
      </c>
      <c r="F123" s="69">
        <v>310</v>
      </c>
      <c r="G123" s="71"/>
      <c r="H123" s="106">
        <v>50000</v>
      </c>
      <c r="I123" s="106"/>
      <c r="J123" s="106"/>
    </row>
    <row r="124" spans="2:13" ht="8.25" hidden="1" customHeight="1" thickBot="1" x14ac:dyDescent="0.25">
      <c r="B124" s="79"/>
      <c r="C124" s="71"/>
      <c r="D124" s="71" t="s">
        <v>145</v>
      </c>
      <c r="E124" s="81">
        <v>244</v>
      </c>
      <c r="F124" s="69">
        <v>345</v>
      </c>
      <c r="G124" s="71"/>
      <c r="H124" s="75"/>
      <c r="I124" s="75"/>
      <c r="J124" s="75"/>
    </row>
    <row r="125" spans="2:13" ht="13.5" thickBot="1" x14ac:dyDescent="0.25">
      <c r="B125" s="79"/>
      <c r="C125" s="71"/>
      <c r="D125" s="71" t="s">
        <v>144</v>
      </c>
      <c r="E125" s="81">
        <v>244</v>
      </c>
      <c r="F125" s="69">
        <v>349</v>
      </c>
      <c r="G125" s="71"/>
      <c r="H125" s="75"/>
      <c r="I125" s="75">
        <f t="shared" si="11"/>
        <v>0</v>
      </c>
      <c r="J125" s="75">
        <f t="shared" si="12"/>
        <v>0</v>
      </c>
    </row>
    <row r="126" spans="2:13" ht="13.5" thickBot="1" x14ac:dyDescent="0.25">
      <c r="B126" s="79"/>
      <c r="C126" s="103"/>
      <c r="D126" s="103" t="s">
        <v>142</v>
      </c>
      <c r="E126" s="81">
        <v>244</v>
      </c>
      <c r="F126" s="69">
        <v>344</v>
      </c>
      <c r="G126" s="103"/>
      <c r="H126" s="106">
        <v>5000</v>
      </c>
      <c r="I126" s="106">
        <f t="shared" si="11"/>
        <v>5000</v>
      </c>
      <c r="J126" s="106">
        <f t="shared" si="12"/>
        <v>5000</v>
      </c>
    </row>
    <row r="127" spans="2:13" ht="13.5" thickBot="1" x14ac:dyDescent="0.25">
      <c r="B127" s="79"/>
      <c r="C127" s="103"/>
      <c r="D127" s="103" t="s">
        <v>142</v>
      </c>
      <c r="E127" s="81">
        <v>244</v>
      </c>
      <c r="F127" s="69">
        <v>341</v>
      </c>
      <c r="G127" s="103"/>
      <c r="H127" s="106">
        <v>7000</v>
      </c>
      <c r="I127" s="106">
        <f t="shared" si="11"/>
        <v>7000</v>
      </c>
      <c r="J127" s="106">
        <f t="shared" si="12"/>
        <v>7000</v>
      </c>
    </row>
    <row r="128" spans="2:13" ht="26.25" thickBot="1" x14ac:dyDescent="0.25">
      <c r="B128" s="70" t="s">
        <v>77</v>
      </c>
      <c r="C128" s="67">
        <v>2550</v>
      </c>
      <c r="D128" s="71"/>
      <c r="E128" s="81">
        <v>400</v>
      </c>
      <c r="F128" s="69"/>
      <c r="G128" s="71"/>
      <c r="H128" s="75"/>
      <c r="I128" s="75"/>
      <c r="J128" s="75"/>
    </row>
    <row r="129" spans="2:10" ht="13.5" thickBot="1" x14ac:dyDescent="0.25">
      <c r="B129" s="70" t="s">
        <v>5</v>
      </c>
      <c r="C129" s="71"/>
      <c r="D129" s="71"/>
      <c r="E129" s="81"/>
      <c r="F129" s="69"/>
      <c r="G129" s="71"/>
      <c r="H129" s="75"/>
      <c r="I129" s="75"/>
      <c r="J129" s="75"/>
    </row>
    <row r="130" spans="2:10" ht="26.25" thickBot="1" x14ac:dyDescent="0.25">
      <c r="B130" s="70" t="s">
        <v>78</v>
      </c>
      <c r="C130" s="67">
        <v>2551</v>
      </c>
      <c r="D130" s="71"/>
      <c r="E130" s="81">
        <v>406</v>
      </c>
      <c r="F130" s="69"/>
      <c r="G130" s="71"/>
      <c r="H130" s="75"/>
      <c r="I130" s="75"/>
      <c r="J130" s="75"/>
    </row>
    <row r="131" spans="2:10" ht="39" thickBot="1" x14ac:dyDescent="0.25">
      <c r="B131" s="70" t="s">
        <v>79</v>
      </c>
      <c r="C131" s="67">
        <v>2552</v>
      </c>
      <c r="D131" s="71"/>
      <c r="E131" s="81">
        <v>407</v>
      </c>
      <c r="F131" s="69"/>
      <c r="G131" s="71"/>
      <c r="H131" s="75"/>
      <c r="I131" s="75"/>
      <c r="J131" s="75"/>
    </row>
    <row r="132" spans="2:10" ht="13.5" thickBot="1" x14ac:dyDescent="0.25">
      <c r="B132" s="74" t="s">
        <v>80</v>
      </c>
      <c r="C132" s="67">
        <v>3000</v>
      </c>
      <c r="D132" s="71"/>
      <c r="E132" s="81">
        <v>100</v>
      </c>
      <c r="F132" s="69"/>
      <c r="G132" s="71"/>
      <c r="H132" s="75"/>
      <c r="I132" s="75"/>
      <c r="J132" s="75"/>
    </row>
    <row r="133" spans="2:10" ht="13.5" thickBot="1" x14ac:dyDescent="0.25">
      <c r="B133" s="70" t="s">
        <v>5</v>
      </c>
      <c r="C133" s="71"/>
      <c r="D133" s="71"/>
      <c r="E133" s="81"/>
      <c r="F133" s="69"/>
      <c r="G133" s="71"/>
      <c r="H133" s="75"/>
      <c r="I133" s="75"/>
      <c r="J133" s="75"/>
    </row>
    <row r="134" spans="2:10" ht="13.5" thickBot="1" x14ac:dyDescent="0.25">
      <c r="B134" s="74" t="s">
        <v>81</v>
      </c>
      <c r="C134" s="67">
        <v>3010</v>
      </c>
      <c r="D134" s="71"/>
      <c r="E134" s="81"/>
      <c r="F134" s="69"/>
      <c r="G134" s="71"/>
      <c r="H134" s="75"/>
      <c r="I134" s="75"/>
      <c r="J134" s="75"/>
    </row>
    <row r="135" spans="2:10" ht="13.5" thickBot="1" x14ac:dyDescent="0.25">
      <c r="B135" s="74" t="s">
        <v>82</v>
      </c>
      <c r="C135" s="67">
        <v>3020</v>
      </c>
      <c r="D135" s="71"/>
      <c r="E135" s="81"/>
      <c r="F135" s="69"/>
      <c r="G135" s="71"/>
      <c r="H135" s="75"/>
      <c r="I135" s="75"/>
      <c r="J135" s="75"/>
    </row>
    <row r="136" spans="2:10" ht="13.5" thickBot="1" x14ac:dyDescent="0.25">
      <c r="B136" s="74" t="s">
        <v>83</v>
      </c>
      <c r="C136" s="67">
        <v>3030</v>
      </c>
      <c r="D136" s="71"/>
      <c r="E136" s="81"/>
      <c r="F136" s="69"/>
      <c r="G136" s="71"/>
      <c r="H136" s="75"/>
      <c r="I136" s="75"/>
      <c r="J136" s="75"/>
    </row>
    <row r="137" spans="2:10" ht="13.5" thickBot="1" x14ac:dyDescent="0.25">
      <c r="B137" s="74" t="s">
        <v>84</v>
      </c>
      <c r="C137" s="67">
        <v>4000</v>
      </c>
      <c r="D137" s="71"/>
      <c r="E137" s="81" t="s">
        <v>60</v>
      </c>
      <c r="F137" s="69"/>
      <c r="G137" s="71"/>
      <c r="H137" s="75"/>
      <c r="I137" s="75"/>
      <c r="J137" s="75"/>
    </row>
    <row r="138" spans="2:10" ht="13.5" thickBot="1" x14ac:dyDescent="0.25">
      <c r="B138" s="70" t="s">
        <v>55</v>
      </c>
      <c r="C138" s="71"/>
      <c r="D138" s="71"/>
      <c r="E138" s="81"/>
      <c r="F138" s="69"/>
      <c r="G138" s="71"/>
      <c r="H138" s="75"/>
      <c r="I138" s="75"/>
      <c r="J138" s="75"/>
    </row>
    <row r="139" spans="2:10" ht="13.5" thickBot="1" x14ac:dyDescent="0.25">
      <c r="B139" s="70" t="s">
        <v>85</v>
      </c>
      <c r="C139" s="67">
        <v>4010</v>
      </c>
      <c r="D139" s="71"/>
      <c r="E139" s="81">
        <v>610</v>
      </c>
      <c r="F139" s="69"/>
      <c r="G139" s="71"/>
      <c r="H139" s="75"/>
      <c r="I139" s="75"/>
      <c r="J139" s="75"/>
    </row>
    <row r="140" spans="2:10" x14ac:dyDescent="0.2">
      <c r="B140" s="98"/>
      <c r="C140" s="99"/>
      <c r="D140" s="98"/>
      <c r="E140" s="98"/>
      <c r="F140" s="99"/>
      <c r="G140" s="98"/>
      <c r="H140" s="100"/>
      <c r="I140" s="100"/>
      <c r="J140" s="100"/>
    </row>
    <row r="141" spans="2:10" x14ac:dyDescent="0.2">
      <c r="B141" s="98"/>
      <c r="C141" s="99"/>
      <c r="D141" s="98"/>
      <c r="E141" s="98"/>
      <c r="F141" s="99"/>
      <c r="G141" s="98"/>
      <c r="H141" s="100"/>
      <c r="I141" s="100"/>
      <c r="J141" s="100"/>
    </row>
    <row r="142" spans="2:10" x14ac:dyDescent="0.2">
      <c r="B142" s="98"/>
      <c r="C142" s="99"/>
      <c r="D142" s="98"/>
      <c r="E142" s="98"/>
      <c r="F142" s="99"/>
      <c r="G142" s="98"/>
      <c r="H142" s="100"/>
      <c r="I142" s="100"/>
      <c r="J142" s="100"/>
    </row>
    <row r="143" spans="2:10" x14ac:dyDescent="0.2">
      <c r="B143" s="98"/>
      <c r="C143" s="99"/>
      <c r="D143" s="98"/>
      <c r="E143" s="98"/>
      <c r="F143" s="99"/>
      <c r="G143" s="98"/>
      <c r="H143" s="100"/>
      <c r="I143" s="100"/>
      <c r="J143" s="100"/>
    </row>
    <row r="144" spans="2:10" x14ac:dyDescent="0.2">
      <c r="B144" s="98"/>
      <c r="C144" s="99"/>
      <c r="D144" s="98"/>
      <c r="E144" s="98"/>
      <c r="F144" s="99"/>
      <c r="G144" s="98"/>
      <c r="H144" s="100"/>
      <c r="I144" s="100"/>
      <c r="J144" s="100"/>
    </row>
    <row r="145" spans="2:10" x14ac:dyDescent="0.2">
      <c r="B145" s="98"/>
      <c r="C145" s="99"/>
      <c r="D145" s="98"/>
      <c r="E145" s="98"/>
      <c r="F145" s="99"/>
      <c r="G145" s="98"/>
      <c r="H145" s="100"/>
      <c r="I145" s="100"/>
      <c r="J145" s="100"/>
    </row>
    <row r="146" spans="2:10" x14ac:dyDescent="0.2">
      <c r="B146" s="98"/>
      <c r="C146" s="99"/>
      <c r="D146" s="98"/>
      <c r="E146" s="98"/>
      <c r="F146" s="99"/>
      <c r="G146" s="98"/>
      <c r="H146" s="100"/>
      <c r="I146" s="100"/>
      <c r="J146" s="100"/>
    </row>
    <row r="147" spans="2:10" x14ac:dyDescent="0.2">
      <c r="B147" s="98"/>
      <c r="C147" s="99"/>
      <c r="D147" s="98"/>
      <c r="E147" s="98"/>
      <c r="F147" s="99"/>
      <c r="G147" s="98"/>
      <c r="H147" s="100"/>
      <c r="I147" s="100"/>
      <c r="J147" s="100"/>
    </row>
    <row r="148" spans="2:10" x14ac:dyDescent="0.2">
      <c r="B148" s="98"/>
      <c r="C148" s="99"/>
      <c r="D148" s="98"/>
      <c r="E148" s="98"/>
      <c r="F148" s="99"/>
      <c r="G148" s="98"/>
      <c r="H148" s="100"/>
      <c r="I148" s="100"/>
      <c r="J148" s="100"/>
    </row>
    <row r="149" spans="2:10" x14ac:dyDescent="0.2">
      <c r="B149" s="98"/>
      <c r="C149" s="99"/>
      <c r="D149" s="98"/>
      <c r="E149" s="98"/>
      <c r="F149" s="99"/>
      <c r="G149" s="98"/>
      <c r="H149" s="100"/>
      <c r="I149" s="100"/>
      <c r="J149" s="100"/>
    </row>
    <row r="150" spans="2:10" x14ac:dyDescent="0.2">
      <c r="B150" s="98"/>
      <c r="C150" s="99"/>
      <c r="D150" s="98"/>
      <c r="E150" s="98"/>
      <c r="F150" s="99"/>
      <c r="G150" s="98"/>
      <c r="H150" s="100"/>
      <c r="I150" s="100"/>
      <c r="J150" s="100"/>
    </row>
    <row r="151" spans="2:10" x14ac:dyDescent="0.2">
      <c r="B151" s="98"/>
      <c r="C151" s="99"/>
      <c r="D151" s="98"/>
      <c r="E151" s="98"/>
      <c r="F151" s="99"/>
      <c r="G151" s="98"/>
      <c r="H151" s="100"/>
      <c r="I151" s="100"/>
      <c r="J151" s="100"/>
    </row>
    <row r="152" spans="2:10" x14ac:dyDescent="0.2">
      <c r="B152" s="52"/>
      <c r="C152" s="52"/>
      <c r="D152" s="52"/>
      <c r="E152" s="52"/>
      <c r="F152" s="101"/>
      <c r="G152" s="52"/>
      <c r="H152" s="52"/>
      <c r="I152" s="52"/>
      <c r="J152" s="52"/>
    </row>
    <row r="153" spans="2:10" x14ac:dyDescent="0.2">
      <c r="B153" s="52"/>
      <c r="C153" s="52"/>
      <c r="D153" s="52"/>
      <c r="E153" s="52"/>
      <c r="F153" s="101"/>
      <c r="G153" s="52"/>
      <c r="H153" s="52"/>
      <c r="I153" s="52"/>
      <c r="J153" s="52"/>
    </row>
    <row r="154" spans="2:10" ht="15.75" customHeight="1" x14ac:dyDescent="0.2">
      <c r="B154" s="59"/>
    </row>
    <row r="155" spans="2:10" ht="39" customHeight="1" x14ac:dyDescent="0.2">
      <c r="B155" s="122"/>
      <c r="C155" s="122"/>
      <c r="D155" s="122"/>
      <c r="E155" s="122"/>
      <c r="F155" s="122"/>
      <c r="G155" s="122"/>
      <c r="H155" s="122"/>
      <c r="I155" s="122"/>
      <c r="J155" s="122"/>
    </row>
    <row r="156" spans="2:10" ht="15.75" customHeight="1" x14ac:dyDescent="0.2">
      <c r="B156" s="59"/>
    </row>
    <row r="157" spans="2:10" ht="15.75" customHeight="1" x14ac:dyDescent="0.2">
      <c r="B157" s="108"/>
      <c r="C157" s="108"/>
      <c r="D157" s="108"/>
      <c r="E157" s="108"/>
      <c r="F157" s="108"/>
      <c r="G157" s="108"/>
      <c r="H157" s="108"/>
      <c r="I157" s="108"/>
      <c r="J157" s="108"/>
    </row>
    <row r="158" spans="2:10" ht="34.5" customHeight="1" x14ac:dyDescent="0.2">
      <c r="B158" s="107"/>
      <c r="C158" s="107"/>
      <c r="D158" s="107"/>
      <c r="E158" s="107"/>
      <c r="F158" s="107"/>
      <c r="G158" s="107"/>
      <c r="H158" s="107"/>
      <c r="I158" s="107"/>
      <c r="J158" s="107"/>
    </row>
    <row r="159" spans="2:10" ht="20.25" customHeight="1" x14ac:dyDescent="0.2">
      <c r="B159" s="108"/>
      <c r="C159" s="108"/>
      <c r="D159" s="108"/>
      <c r="E159" s="108"/>
      <c r="F159" s="108"/>
      <c r="G159" s="108"/>
      <c r="H159" s="108"/>
      <c r="I159" s="108"/>
      <c r="J159" s="108"/>
    </row>
    <row r="160" spans="2:10" ht="51" customHeight="1" x14ac:dyDescent="0.2">
      <c r="B160" s="107"/>
      <c r="C160" s="107"/>
      <c r="D160" s="107"/>
      <c r="E160" s="107"/>
      <c r="F160" s="107"/>
      <c r="G160" s="107"/>
      <c r="H160" s="107"/>
      <c r="I160" s="107"/>
      <c r="J160" s="107"/>
    </row>
    <row r="161" spans="2:10" ht="36.75" customHeight="1" x14ac:dyDescent="0.2">
      <c r="B161" s="107"/>
      <c r="C161" s="107"/>
      <c r="D161" s="107"/>
      <c r="E161" s="107"/>
      <c r="F161" s="107"/>
      <c r="G161" s="107"/>
      <c r="H161" s="107"/>
      <c r="I161" s="107"/>
      <c r="J161" s="107"/>
    </row>
    <row r="162" spans="2:10" ht="15.75" customHeight="1" x14ac:dyDescent="0.2">
      <c r="B162" s="108"/>
      <c r="C162" s="108"/>
      <c r="D162" s="108"/>
      <c r="E162" s="108"/>
      <c r="F162" s="108"/>
      <c r="G162" s="108"/>
      <c r="H162" s="108"/>
      <c r="I162" s="108"/>
      <c r="J162" s="108"/>
    </row>
    <row r="163" spans="2:10" ht="21" customHeight="1" x14ac:dyDescent="0.2">
      <c r="B163" s="108"/>
      <c r="C163" s="108"/>
      <c r="D163" s="108"/>
      <c r="E163" s="108"/>
      <c r="F163" s="108"/>
      <c r="G163" s="108"/>
      <c r="H163" s="108"/>
      <c r="I163" s="108"/>
      <c r="J163" s="108"/>
    </row>
    <row r="164" spans="2:10" ht="74.25" customHeight="1" x14ac:dyDescent="0.2">
      <c r="B164" s="107"/>
      <c r="C164" s="107"/>
      <c r="D164" s="107"/>
      <c r="E164" s="107"/>
      <c r="F164" s="107"/>
      <c r="G164" s="107"/>
      <c r="H164" s="107"/>
      <c r="I164" s="107"/>
      <c r="J164" s="107"/>
    </row>
    <row r="165" spans="2:10" ht="42" customHeight="1" x14ac:dyDescent="0.2">
      <c r="B165" s="107"/>
      <c r="C165" s="107"/>
      <c r="D165" s="107"/>
      <c r="E165" s="107"/>
      <c r="F165" s="107"/>
      <c r="G165" s="107"/>
      <c r="H165" s="107"/>
      <c r="I165" s="107"/>
      <c r="J165" s="107"/>
    </row>
    <row r="166" spans="2:10" ht="69" customHeight="1" x14ac:dyDescent="0.2">
      <c r="B166" s="107"/>
      <c r="C166" s="107"/>
      <c r="D166" s="107"/>
      <c r="E166" s="107"/>
      <c r="F166" s="107"/>
      <c r="G166" s="107"/>
      <c r="H166" s="107"/>
      <c r="I166" s="107"/>
      <c r="J166" s="107"/>
    </row>
    <row r="167" spans="2:10" ht="21.75" customHeight="1" x14ac:dyDescent="0.2">
      <c r="B167" s="108"/>
      <c r="C167" s="108"/>
      <c r="D167" s="108"/>
      <c r="E167" s="108"/>
      <c r="F167" s="108"/>
      <c r="G167" s="108"/>
      <c r="H167" s="108"/>
      <c r="I167" s="108"/>
      <c r="J167" s="108"/>
    </row>
    <row r="168" spans="2:10" ht="34.5" customHeight="1" x14ac:dyDescent="0.2">
      <c r="B168" s="107"/>
      <c r="C168" s="107"/>
      <c r="D168" s="107"/>
      <c r="E168" s="107"/>
      <c r="F168" s="107"/>
      <c r="G168" s="107"/>
      <c r="H168" s="107"/>
      <c r="I168" s="107"/>
      <c r="J168" s="107"/>
    </row>
    <row r="171" spans="2:10" x14ac:dyDescent="0.2">
      <c r="B171" s="98"/>
      <c r="C171" s="99"/>
      <c r="D171" s="98"/>
      <c r="E171" s="102"/>
      <c r="F171" s="102"/>
      <c r="G171" s="100"/>
      <c r="H171" s="100"/>
      <c r="I171" s="100"/>
    </row>
    <row r="172" spans="2:10" x14ac:dyDescent="0.2">
      <c r="B172" s="98"/>
      <c r="C172" s="99"/>
      <c r="D172" s="98"/>
      <c r="E172" s="102"/>
      <c r="F172" s="102"/>
      <c r="G172" s="102"/>
      <c r="H172" s="102"/>
      <c r="I172" s="102"/>
    </row>
    <row r="173" spans="2:10" ht="15" customHeight="1" x14ac:dyDescent="0.2">
      <c r="B173" s="98"/>
      <c r="C173" s="99"/>
      <c r="D173" s="98"/>
      <c r="E173" s="102"/>
      <c r="F173" s="102"/>
      <c r="G173" s="102"/>
      <c r="H173" s="102"/>
      <c r="I173" s="102"/>
    </row>
  </sheetData>
  <mergeCells count="72">
    <mergeCell ref="C3:C7"/>
    <mergeCell ref="D3:D7"/>
    <mergeCell ref="E3:E7"/>
    <mergeCell ref="F3:F7"/>
    <mergeCell ref="C18:C19"/>
    <mergeCell ref="D18:D19"/>
    <mergeCell ref="E18:E19"/>
    <mergeCell ref="F18:F19"/>
    <mergeCell ref="G3:G7"/>
    <mergeCell ref="H3:J3"/>
    <mergeCell ref="H4:J4"/>
    <mergeCell ref="H5:J5"/>
    <mergeCell ref="H18:H19"/>
    <mergeCell ref="I18:I19"/>
    <mergeCell ref="J18:J19"/>
    <mergeCell ref="G18:G19"/>
    <mergeCell ref="G57:G58"/>
    <mergeCell ref="H57:H58"/>
    <mergeCell ref="I57:I58"/>
    <mergeCell ref="J57:J58"/>
    <mergeCell ref="C57:C58"/>
    <mergeCell ref="D57:D58"/>
    <mergeCell ref="H67:H68"/>
    <mergeCell ref="I67:I68"/>
    <mergeCell ref="J67:J68"/>
    <mergeCell ref="B67:B68"/>
    <mergeCell ref="C67:C68"/>
    <mergeCell ref="D67:D68"/>
    <mergeCell ref="E67:E68"/>
    <mergeCell ref="F67:F68"/>
    <mergeCell ref="F96:F97"/>
    <mergeCell ref="C96:C97"/>
    <mergeCell ref="D96:D97"/>
    <mergeCell ref="E96:E97"/>
    <mergeCell ref="G67:G68"/>
    <mergeCell ref="B1:J1"/>
    <mergeCell ref="B155:J155"/>
    <mergeCell ref="E73:E74"/>
    <mergeCell ref="F73:F74"/>
    <mergeCell ref="I96:I97"/>
    <mergeCell ref="J96:J97"/>
    <mergeCell ref="B96:B97"/>
    <mergeCell ref="G96:G97"/>
    <mergeCell ref="H96:H97"/>
    <mergeCell ref="J73:J74"/>
    <mergeCell ref="B73:B74"/>
    <mergeCell ref="C73:C74"/>
    <mergeCell ref="D73:D74"/>
    <mergeCell ref="G73:G74"/>
    <mergeCell ref="H73:H74"/>
    <mergeCell ref="I73:I74"/>
    <mergeCell ref="B157:J157"/>
    <mergeCell ref="B158:J158"/>
    <mergeCell ref="B159:J159"/>
    <mergeCell ref="G103:G104"/>
    <mergeCell ref="H103:H104"/>
    <mergeCell ref="I103:I104"/>
    <mergeCell ref="J103:J104"/>
    <mergeCell ref="E103:E104"/>
    <mergeCell ref="F103:F104"/>
    <mergeCell ref="B103:B104"/>
    <mergeCell ref="C103:C104"/>
    <mergeCell ref="D103:D104"/>
    <mergeCell ref="B160:J160"/>
    <mergeCell ref="B167:J167"/>
    <mergeCell ref="B168:J168"/>
    <mergeCell ref="B161:J161"/>
    <mergeCell ref="B162:J162"/>
    <mergeCell ref="B163:J163"/>
    <mergeCell ref="B164:J164"/>
    <mergeCell ref="B165:J165"/>
    <mergeCell ref="B166:J166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6" location="P935" display="P935"/>
    <hyperlink ref="B52" location="P936" display="P936"/>
    <hyperlink ref="B100" location="P937" display="P937"/>
    <hyperlink ref="B132" location="P938" display="P938"/>
    <hyperlink ref="B134" location="P938" display="P938"/>
    <hyperlink ref="B135" location="P938" display="P938"/>
    <hyperlink ref="B136" location="P938" display="P938"/>
    <hyperlink ref="B137" location="P939" display="P939"/>
  </hyperlinks>
  <pageMargins left="0.70866141732283472" right="0.70866141732283472" top="0.74803149606299213" bottom="0.17" header="0.31496062992125984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A26" sqref="A26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4"/>
      <c r="B1" s="1" t="s">
        <v>10</v>
      </c>
    </row>
    <row r="2" spans="1:2" x14ac:dyDescent="0.25">
      <c r="A2" s="14"/>
      <c r="B2" s="1" t="s">
        <v>11</v>
      </c>
    </row>
    <row r="3" spans="1:2" x14ac:dyDescent="0.25">
      <c r="A3" s="14"/>
      <c r="B3" s="1" t="s">
        <v>158</v>
      </c>
    </row>
    <row r="4" spans="1:2" ht="15.75" x14ac:dyDescent="0.25">
      <c r="A4" s="6"/>
    </row>
    <row r="5" spans="1:2" x14ac:dyDescent="0.25">
      <c r="A5" s="2" t="s">
        <v>12</v>
      </c>
    </row>
    <row r="6" spans="1:2" ht="15.75" x14ac:dyDescent="0.25">
      <c r="A6" s="1"/>
      <c r="B6" s="1" t="s">
        <v>13</v>
      </c>
    </row>
    <row r="7" spans="1:2" ht="15.75" x14ac:dyDescent="0.25">
      <c r="A7" s="6"/>
      <c r="B7" s="6" t="s">
        <v>159</v>
      </c>
    </row>
    <row r="8" spans="1:2" ht="15.75" x14ac:dyDescent="0.25">
      <c r="A8" s="3"/>
      <c r="B8" s="3" t="s">
        <v>160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130</v>
      </c>
    </row>
    <row r="11" spans="1:2" ht="15.75" x14ac:dyDescent="0.25">
      <c r="A11" s="6"/>
      <c r="B11" s="12" t="s">
        <v>129</v>
      </c>
    </row>
    <row r="12" spans="1:2" ht="16.5" customHeight="1" x14ac:dyDescent="0.25">
      <c r="A12" s="6"/>
      <c r="B12" s="14"/>
    </row>
    <row r="13" spans="1:2" ht="15.75" customHeight="1" x14ac:dyDescent="0.25">
      <c r="A13" s="6"/>
      <c r="B13" s="23" t="s">
        <v>156</v>
      </c>
    </row>
    <row r="14" spans="1:2" ht="15.75" customHeight="1" x14ac:dyDescent="0.25">
      <c r="A14" s="6"/>
      <c r="B14" s="14"/>
    </row>
    <row r="15" spans="1:2" ht="15.75" customHeight="1" x14ac:dyDescent="0.25">
      <c r="A15" s="7" t="s">
        <v>14</v>
      </c>
      <c r="B15" s="14"/>
    </row>
    <row r="16" spans="1:2" ht="15.75" customHeight="1" x14ac:dyDescent="0.25">
      <c r="A16" s="7" t="s">
        <v>161</v>
      </c>
      <c r="B16" s="14"/>
    </row>
    <row r="17" spans="1:2" ht="15.75" customHeight="1" x14ac:dyDescent="0.25">
      <c r="A17" s="24" t="s">
        <v>155</v>
      </c>
      <c r="B17" s="14"/>
    </row>
    <row r="18" spans="1:2" ht="15.75" thickBot="1" x14ac:dyDescent="0.3">
      <c r="A18" s="14"/>
      <c r="B18" s="14"/>
    </row>
    <row r="19" spans="1:2" ht="16.5" thickBot="1" x14ac:dyDescent="0.3">
      <c r="A19" s="21" t="s">
        <v>135</v>
      </c>
      <c r="B19" s="17" t="s">
        <v>15</v>
      </c>
    </row>
    <row r="20" spans="1:2" ht="18.75" x14ac:dyDescent="0.3">
      <c r="A20" s="22" t="s">
        <v>147</v>
      </c>
      <c r="B20" s="8"/>
    </row>
    <row r="21" spans="1:2" ht="15.75" thickBot="1" x14ac:dyDescent="0.3">
      <c r="A21" s="20" t="s">
        <v>133</v>
      </c>
      <c r="B21" s="15">
        <v>6910011608</v>
      </c>
    </row>
    <row r="22" spans="1:2" ht="15.75" x14ac:dyDescent="0.25">
      <c r="A22" s="5" t="s">
        <v>148</v>
      </c>
      <c r="B22" s="8" t="s">
        <v>16</v>
      </c>
    </row>
    <row r="23" spans="1:2" ht="15.75" thickBot="1" x14ac:dyDescent="0.3">
      <c r="A23" s="10" t="s">
        <v>162</v>
      </c>
      <c r="B23" s="15">
        <v>692601001</v>
      </c>
    </row>
    <row r="24" spans="1:2" ht="15.75" x14ac:dyDescent="0.25">
      <c r="A24" s="13" t="s">
        <v>163</v>
      </c>
      <c r="B24" s="8"/>
    </row>
    <row r="25" spans="1:2" ht="15.75" thickBot="1" x14ac:dyDescent="0.3">
      <c r="A25" s="10" t="s">
        <v>134</v>
      </c>
      <c r="B25" s="16">
        <v>383</v>
      </c>
    </row>
    <row r="26" spans="1:2" ht="14.25" customHeight="1" x14ac:dyDescent="0.25">
      <c r="A26" s="11" t="s">
        <v>164</v>
      </c>
      <c r="B26" s="9"/>
    </row>
    <row r="27" spans="1:2" ht="29.25" customHeight="1" thickBot="1" x14ac:dyDescent="0.3">
      <c r="A27" s="19" t="s">
        <v>132</v>
      </c>
      <c r="B27" s="18"/>
    </row>
    <row r="28" spans="1:2" x14ac:dyDescent="0.25">
      <c r="A28" s="148" t="s">
        <v>131</v>
      </c>
      <c r="B28" s="148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2" sqref="A2:XFD2"/>
    </sheetView>
  </sheetViews>
  <sheetFormatPr defaultRowHeight="15" x14ac:dyDescent="0.25"/>
  <cols>
    <col min="1" max="1" width="8.140625" style="25" customWidth="1"/>
    <col min="2" max="2" width="48.5703125" style="25" customWidth="1"/>
    <col min="3" max="3" width="11.140625" style="25" customWidth="1"/>
    <col min="4" max="4" width="15.140625" style="25" customWidth="1"/>
    <col min="5" max="5" width="13.85546875" style="25" customWidth="1"/>
    <col min="6" max="6" width="15.28515625" style="25" customWidth="1"/>
    <col min="7" max="7" width="14.85546875" style="25" customWidth="1"/>
    <col min="8" max="16384" width="9.140625" style="25"/>
  </cols>
  <sheetData>
    <row r="1" spans="1:7" ht="15.75" x14ac:dyDescent="0.25">
      <c r="A1" s="150" t="s">
        <v>88</v>
      </c>
      <c r="B1" s="150"/>
      <c r="C1" s="150"/>
      <c r="D1" s="150"/>
      <c r="E1" s="150"/>
      <c r="F1" s="150"/>
      <c r="G1" s="150"/>
    </row>
    <row r="2" spans="1:7" x14ac:dyDescent="0.25">
      <c r="A2" s="151" t="s">
        <v>165</v>
      </c>
      <c r="B2" s="151"/>
      <c r="C2" s="151"/>
      <c r="D2" s="151"/>
      <c r="E2" s="151"/>
      <c r="F2" s="151"/>
      <c r="G2" s="151"/>
    </row>
    <row r="3" spans="1:7" ht="15.75" x14ac:dyDescent="0.25">
      <c r="A3" s="150" t="s">
        <v>153</v>
      </c>
      <c r="B3" s="150"/>
      <c r="C3" s="150"/>
      <c r="D3" s="150"/>
      <c r="E3" s="150"/>
      <c r="F3" s="150"/>
      <c r="G3" s="150"/>
    </row>
    <row r="4" spans="1:7" ht="16.5" thickBot="1" x14ac:dyDescent="0.3">
      <c r="A4" s="26"/>
    </row>
    <row r="5" spans="1:7" ht="15.75" x14ac:dyDescent="0.25">
      <c r="A5" s="56" t="s">
        <v>89</v>
      </c>
      <c r="B5" s="57"/>
      <c r="C5" s="57" t="s">
        <v>91</v>
      </c>
      <c r="D5" s="57" t="s">
        <v>93</v>
      </c>
      <c r="E5" s="153" t="s">
        <v>96</v>
      </c>
      <c r="F5" s="154"/>
      <c r="G5" s="155"/>
    </row>
    <row r="6" spans="1:7" ht="18.75" customHeight="1" x14ac:dyDescent="0.25">
      <c r="A6" s="58" t="s">
        <v>90</v>
      </c>
      <c r="B6" s="34"/>
      <c r="C6" s="34" t="s">
        <v>92</v>
      </c>
      <c r="D6" s="34" t="s">
        <v>94</v>
      </c>
      <c r="E6" s="156"/>
      <c r="F6" s="157"/>
      <c r="G6" s="158"/>
    </row>
    <row r="7" spans="1:7" ht="17.25" customHeight="1" thickBot="1" x14ac:dyDescent="0.3">
      <c r="A7" s="27"/>
      <c r="B7" s="34" t="s">
        <v>18</v>
      </c>
      <c r="C7" s="28"/>
      <c r="D7" s="34" t="s">
        <v>95</v>
      </c>
      <c r="E7" s="159"/>
      <c r="F7" s="160"/>
      <c r="G7" s="161"/>
    </row>
    <row r="8" spans="1:7" ht="15.75" x14ac:dyDescent="0.25">
      <c r="A8" s="27"/>
      <c r="B8" s="34" t="s">
        <v>19</v>
      </c>
      <c r="C8" s="28"/>
      <c r="D8" s="28"/>
      <c r="E8" s="34" t="s">
        <v>151</v>
      </c>
      <c r="F8" s="34" t="s">
        <v>152</v>
      </c>
      <c r="G8" s="34" t="s">
        <v>154</v>
      </c>
    </row>
    <row r="9" spans="1:7" ht="47.25" customHeight="1" thickBot="1" x14ac:dyDescent="0.3">
      <c r="A9" s="29"/>
      <c r="B9" s="30"/>
      <c r="C9" s="30"/>
      <c r="D9" s="30"/>
      <c r="E9" s="32" t="s">
        <v>97</v>
      </c>
      <c r="F9" s="32" t="s">
        <v>98</v>
      </c>
      <c r="G9" s="32" t="s">
        <v>99</v>
      </c>
    </row>
    <row r="10" spans="1:7" ht="16.5" thickBot="1" x14ac:dyDescent="0.3">
      <c r="A10" s="31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</row>
    <row r="11" spans="1:7" ht="34.5" customHeight="1" thickBot="1" x14ac:dyDescent="0.3">
      <c r="A11" s="31" t="s">
        <v>100</v>
      </c>
      <c r="B11" s="33" t="s">
        <v>101</v>
      </c>
      <c r="C11" s="34">
        <v>26000</v>
      </c>
      <c r="D11" s="34" t="s">
        <v>60</v>
      </c>
      <c r="E11" s="35">
        <f>Лист1!H100</f>
        <v>559789.06000000006</v>
      </c>
      <c r="F11" s="35">
        <f>Лист1!I100</f>
        <v>416150</v>
      </c>
      <c r="G11" s="35">
        <f>Лист1!J100</f>
        <v>416150</v>
      </c>
    </row>
    <row r="12" spans="1:7" ht="16.5" customHeight="1" thickBot="1" x14ac:dyDescent="0.3">
      <c r="A12" s="162" t="s">
        <v>102</v>
      </c>
      <c r="B12" s="36" t="s">
        <v>5</v>
      </c>
      <c r="C12" s="37"/>
      <c r="D12" s="38"/>
      <c r="E12" s="38"/>
      <c r="F12" s="38"/>
      <c r="G12" s="39"/>
    </row>
    <row r="13" spans="1:7" ht="114" customHeight="1" thickBot="1" x14ac:dyDescent="0.3">
      <c r="A13" s="163"/>
      <c r="B13" s="40" t="s">
        <v>103</v>
      </c>
      <c r="C13" s="32">
        <v>26100</v>
      </c>
      <c r="D13" s="32" t="s">
        <v>60</v>
      </c>
      <c r="E13" s="41"/>
      <c r="F13" s="41"/>
      <c r="G13" s="41"/>
    </row>
    <row r="14" spans="1:7" ht="66" customHeight="1" thickBot="1" x14ac:dyDescent="0.3">
      <c r="A14" s="31" t="s">
        <v>104</v>
      </c>
      <c r="B14" s="41" t="s">
        <v>105</v>
      </c>
      <c r="C14" s="32">
        <v>26200</v>
      </c>
      <c r="D14" s="32" t="s">
        <v>60</v>
      </c>
      <c r="E14" s="41"/>
      <c r="F14" s="41"/>
      <c r="G14" s="41"/>
    </row>
    <row r="15" spans="1:7" ht="63.75" thickBot="1" x14ac:dyDescent="0.3">
      <c r="A15" s="31" t="s">
        <v>106</v>
      </c>
      <c r="B15" s="41" t="s">
        <v>107</v>
      </c>
      <c r="C15" s="32">
        <v>26300</v>
      </c>
      <c r="D15" s="32" t="s">
        <v>60</v>
      </c>
      <c r="E15" s="41"/>
      <c r="F15" s="41"/>
      <c r="G15" s="41"/>
    </row>
    <row r="16" spans="1:7" ht="64.5" customHeight="1" thickBot="1" x14ac:dyDescent="0.3">
      <c r="A16" s="31" t="s">
        <v>108</v>
      </c>
      <c r="B16" s="41" t="s">
        <v>109</v>
      </c>
      <c r="C16" s="34">
        <v>26400</v>
      </c>
      <c r="D16" s="34" t="s">
        <v>60</v>
      </c>
      <c r="E16" s="42">
        <f>E18+E21+E25</f>
        <v>547789.06000000006</v>
      </c>
      <c r="F16" s="42">
        <f t="shared" ref="F16:G16" si="0">F18+F21+F25</f>
        <v>404150</v>
      </c>
      <c r="G16" s="42">
        <f t="shared" si="0"/>
        <v>404150</v>
      </c>
    </row>
    <row r="17" spans="1:7" ht="15" customHeight="1" thickBot="1" x14ac:dyDescent="0.3">
      <c r="A17" s="162" t="s">
        <v>110</v>
      </c>
      <c r="B17" s="43" t="s">
        <v>5</v>
      </c>
      <c r="C17" s="37"/>
      <c r="D17" s="38"/>
      <c r="E17" s="38"/>
      <c r="F17" s="38"/>
      <c r="G17" s="39"/>
    </row>
    <row r="18" spans="1:7" ht="55.5" customHeight="1" thickBot="1" x14ac:dyDescent="0.3">
      <c r="A18" s="163"/>
      <c r="B18" s="41" t="s">
        <v>111</v>
      </c>
      <c r="C18" s="32">
        <v>26410</v>
      </c>
      <c r="D18" s="34" t="s">
        <v>60</v>
      </c>
      <c r="E18" s="42">
        <f>E20</f>
        <v>392294.88</v>
      </c>
      <c r="F18" s="42">
        <f t="shared" ref="F18:G18" si="1">F20</f>
        <v>300900</v>
      </c>
      <c r="G18" s="42">
        <f t="shared" si="1"/>
        <v>300900</v>
      </c>
    </row>
    <row r="19" spans="1:7" ht="16.5" thickBot="1" x14ac:dyDescent="0.3">
      <c r="A19" s="44"/>
      <c r="B19" s="41" t="s">
        <v>5</v>
      </c>
      <c r="C19" s="43"/>
      <c r="D19" s="37"/>
      <c r="E19" s="38"/>
      <c r="F19" s="38"/>
      <c r="G19" s="39"/>
    </row>
    <row r="20" spans="1:7" ht="18" customHeight="1" thickBot="1" x14ac:dyDescent="0.3">
      <c r="A20" s="45" t="s">
        <v>112</v>
      </c>
      <c r="B20" s="33" t="s">
        <v>113</v>
      </c>
      <c r="C20" s="32">
        <v>26411</v>
      </c>
      <c r="D20" s="32" t="s">
        <v>60</v>
      </c>
      <c r="E20" s="46">
        <f>Лист1!H107+Лист1!H108+Лист1!H109+Лист1!H110+Лист1!H112+Лист1!H116+Лист1!H119+Лист1!H120</f>
        <v>392294.88</v>
      </c>
      <c r="F20" s="46">
        <f>Лист1!I107+Лист1!I108+Лист1!I109+Лист1!I110+Лист1!I112+Лист1!I116+Лист1!I119+Лист1!I120</f>
        <v>300900</v>
      </c>
      <c r="G20" s="46">
        <f>Лист1!J107+Лист1!J108+Лист1!J109+Лист1!J110+Лист1!J112+Лист1!J116+Лист1!J119+Лист1!J120</f>
        <v>300900</v>
      </c>
    </row>
    <row r="21" spans="1:7" ht="51.75" customHeight="1" thickBot="1" x14ac:dyDescent="0.3">
      <c r="A21" s="31" t="s">
        <v>114</v>
      </c>
      <c r="B21" s="33" t="s">
        <v>115</v>
      </c>
      <c r="C21" s="34">
        <v>26420</v>
      </c>
      <c r="D21" s="34" t="s">
        <v>60</v>
      </c>
      <c r="E21" s="42">
        <f>E23</f>
        <v>53250</v>
      </c>
      <c r="F21" s="42">
        <f>F23</f>
        <v>3250</v>
      </c>
      <c r="G21" s="42">
        <f>G23</f>
        <v>3250</v>
      </c>
    </row>
    <row r="22" spans="1:7" ht="16.5" thickBot="1" x14ac:dyDescent="0.3">
      <c r="A22" s="44"/>
      <c r="B22" s="43" t="s">
        <v>5</v>
      </c>
      <c r="C22" s="37"/>
      <c r="D22" s="38"/>
      <c r="E22" s="38"/>
      <c r="F22" s="38"/>
      <c r="G22" s="39"/>
    </row>
    <row r="23" spans="1:7" ht="23.25" customHeight="1" thickBot="1" x14ac:dyDescent="0.3">
      <c r="A23" s="31" t="s">
        <v>116</v>
      </c>
      <c r="B23" s="33" t="s">
        <v>113</v>
      </c>
      <c r="C23" s="32">
        <v>26421</v>
      </c>
      <c r="D23" s="32" t="s">
        <v>60</v>
      </c>
      <c r="E23" s="46">
        <f>Лист1!H121+Лист1!H122+Лист1!H123+Лист1!H124+Лист1!H125</f>
        <v>53250</v>
      </c>
      <c r="F23" s="46">
        <f>Лист1!I111+Лист1!I113+Лист1!I121</f>
        <v>3250</v>
      </c>
      <c r="G23" s="46">
        <f>Лист1!J111+Лист1!J113+Лист1!J121</f>
        <v>3250</v>
      </c>
    </row>
    <row r="24" spans="1:7" ht="34.5" customHeight="1" thickBot="1" x14ac:dyDescent="0.3">
      <c r="A24" s="31" t="s">
        <v>117</v>
      </c>
      <c r="B24" s="33" t="s">
        <v>118</v>
      </c>
      <c r="C24" s="32">
        <v>26430</v>
      </c>
      <c r="D24" s="32" t="s">
        <v>60</v>
      </c>
      <c r="E24" s="41"/>
      <c r="F24" s="41"/>
      <c r="G24" s="41"/>
    </row>
    <row r="25" spans="1:7" ht="31.5" customHeight="1" thickBot="1" x14ac:dyDescent="0.3">
      <c r="A25" s="31" t="s">
        <v>119</v>
      </c>
      <c r="B25" s="41" t="s">
        <v>120</v>
      </c>
      <c r="C25" s="34">
        <v>26440</v>
      </c>
      <c r="D25" s="34" t="s">
        <v>60</v>
      </c>
      <c r="E25" s="42">
        <f>E27</f>
        <v>102244.18</v>
      </c>
      <c r="F25" s="42">
        <f t="shared" ref="F25:G25" si="2">F27</f>
        <v>100000</v>
      </c>
      <c r="G25" s="42">
        <f t="shared" si="2"/>
        <v>100000</v>
      </c>
    </row>
    <row r="26" spans="1:7" ht="16.5" thickBot="1" x14ac:dyDescent="0.3">
      <c r="A26" s="162" t="s">
        <v>121</v>
      </c>
      <c r="B26" s="43" t="s">
        <v>5</v>
      </c>
      <c r="C26" s="47"/>
      <c r="D26" s="37"/>
      <c r="E26" s="38"/>
      <c r="F26" s="38"/>
      <c r="G26" s="39"/>
    </row>
    <row r="27" spans="1:7" ht="26.25" customHeight="1" thickBot="1" x14ac:dyDescent="0.3">
      <c r="A27" s="163"/>
      <c r="B27" s="33" t="s">
        <v>113</v>
      </c>
      <c r="C27" s="32">
        <v>26441</v>
      </c>
      <c r="D27" s="32" t="s">
        <v>60</v>
      </c>
      <c r="E27" s="46">
        <f>Лист1!H117+Лист1!H118</f>
        <v>102244.18</v>
      </c>
      <c r="F27" s="46">
        <f>Лист1!I117+Лист1!I118</f>
        <v>100000</v>
      </c>
      <c r="G27" s="46">
        <f>Лист1!J117+Лист1!J118</f>
        <v>100000</v>
      </c>
    </row>
    <row r="28" spans="1:7" ht="21.75" customHeight="1" thickBot="1" x14ac:dyDescent="0.3">
      <c r="A28" s="31" t="s">
        <v>122</v>
      </c>
      <c r="B28" s="33" t="s">
        <v>123</v>
      </c>
      <c r="C28" s="32">
        <v>26442</v>
      </c>
      <c r="D28" s="32" t="s">
        <v>60</v>
      </c>
      <c r="E28" s="41"/>
      <c r="F28" s="41"/>
      <c r="G28" s="41"/>
    </row>
    <row r="29" spans="1:7" ht="66" customHeight="1" thickBot="1" x14ac:dyDescent="0.3">
      <c r="A29" s="31" t="s">
        <v>124</v>
      </c>
      <c r="B29" s="41" t="s">
        <v>125</v>
      </c>
      <c r="C29" s="34">
        <v>26500</v>
      </c>
      <c r="D29" s="34" t="s">
        <v>60</v>
      </c>
      <c r="E29" s="48"/>
      <c r="F29" s="48"/>
      <c r="G29" s="48"/>
    </row>
    <row r="30" spans="1:7" ht="16.5" customHeight="1" thickBot="1" x14ac:dyDescent="0.3">
      <c r="A30" s="49"/>
      <c r="B30" s="50" t="s">
        <v>126</v>
      </c>
      <c r="C30" s="51">
        <v>26510</v>
      </c>
      <c r="D30" s="38"/>
      <c r="E30" s="38"/>
      <c r="F30" s="38"/>
      <c r="G30" s="39"/>
    </row>
    <row r="31" spans="1:7" ht="60.75" customHeight="1" thickBot="1" x14ac:dyDescent="0.3">
      <c r="A31" s="31" t="s">
        <v>127</v>
      </c>
      <c r="B31" s="33" t="s">
        <v>128</v>
      </c>
      <c r="C31" s="32">
        <v>26600</v>
      </c>
      <c r="D31" s="32" t="s">
        <v>60</v>
      </c>
      <c r="E31" s="41"/>
      <c r="F31" s="41"/>
      <c r="G31" s="41"/>
    </row>
    <row r="32" spans="1:7" ht="15" customHeight="1" thickBot="1" x14ac:dyDescent="0.3">
      <c r="A32" s="164"/>
      <c r="B32" s="164" t="s">
        <v>126</v>
      </c>
      <c r="C32" s="34">
        <v>26610</v>
      </c>
      <c r="D32" s="48"/>
      <c r="E32" s="48"/>
      <c r="F32" s="48"/>
      <c r="G32" s="48"/>
    </row>
    <row r="33" spans="1:7" ht="16.5" hidden="1" thickBot="1" x14ac:dyDescent="0.3">
      <c r="A33" s="165"/>
      <c r="B33" s="165"/>
      <c r="C33" s="41"/>
      <c r="D33" s="41"/>
      <c r="E33" s="41"/>
      <c r="F33" s="41"/>
      <c r="G33" s="41"/>
    </row>
    <row r="34" spans="1:7" s="52" customFormat="1" ht="61.5" customHeight="1" x14ac:dyDescent="0.2">
      <c r="A34" s="152"/>
      <c r="B34" s="152"/>
      <c r="C34" s="152"/>
      <c r="D34" s="152"/>
      <c r="E34" s="152"/>
      <c r="F34" s="152"/>
      <c r="G34" s="152"/>
    </row>
    <row r="35" spans="1:7" s="53" customFormat="1" ht="107.25" customHeight="1" x14ac:dyDescent="0.2">
      <c r="A35" s="149"/>
      <c r="B35" s="149"/>
      <c r="C35" s="149"/>
      <c r="D35" s="149"/>
      <c r="E35" s="149"/>
      <c r="F35" s="149"/>
      <c r="G35" s="149"/>
    </row>
    <row r="36" spans="1:7" s="54" customFormat="1" ht="32.25" customHeight="1" x14ac:dyDescent="0.2">
      <c r="A36" s="122"/>
      <c r="B36" s="122"/>
      <c r="C36" s="122"/>
      <c r="D36" s="122"/>
      <c r="E36" s="122"/>
      <c r="F36" s="122"/>
      <c r="G36" s="122"/>
    </row>
    <row r="37" spans="1:7" s="54" customFormat="1" ht="32.25" customHeight="1" x14ac:dyDescent="0.2">
      <c r="A37" s="107"/>
      <c r="B37" s="107"/>
      <c r="C37" s="107"/>
      <c r="D37" s="107"/>
      <c r="E37" s="107"/>
      <c r="F37" s="107"/>
      <c r="G37" s="107"/>
    </row>
    <row r="38" spans="1:7" s="54" customFormat="1" ht="24.75" customHeight="1" x14ac:dyDescent="0.2">
      <c r="A38" s="149"/>
      <c r="B38" s="149"/>
      <c r="C38" s="149"/>
      <c r="D38" s="149"/>
      <c r="E38" s="149"/>
      <c r="F38" s="149"/>
      <c r="G38" s="149"/>
    </row>
    <row r="39" spans="1:7" s="54" customFormat="1" ht="45" customHeight="1" x14ac:dyDescent="0.2">
      <c r="A39" s="107"/>
      <c r="B39" s="107"/>
      <c r="C39" s="107"/>
      <c r="D39" s="107"/>
      <c r="E39" s="107"/>
      <c r="F39" s="107"/>
      <c r="G39" s="107"/>
    </row>
    <row r="40" spans="1:7" x14ac:dyDescent="0.25">
      <c r="A40" s="55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62" bottom="0.17" header="0.31496062992125984" footer="0.17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2022-01-13T11:54:30Z</cp:lastPrinted>
  <dcterms:created xsi:type="dcterms:W3CDTF">2020-01-20T14:22:10Z</dcterms:created>
  <dcterms:modified xsi:type="dcterms:W3CDTF">2023-01-16T06:50:46Z</dcterms:modified>
</cp:coreProperties>
</file>